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840" windowWidth="14352" windowHeight="4416"/>
  </bookViews>
  <sheets>
    <sheet name="ресурсное № 1" sheetId="16" r:id="rId1"/>
  </sheets>
  <definedNames>
    <definedName name="_xlnm.Print_Area" localSheetId="0">'ресурсное № 1'!$A$1:$N$155</definedName>
  </definedNames>
  <calcPr calcId="145621"/>
</workbook>
</file>

<file path=xl/calcChain.xml><?xml version="1.0" encoding="utf-8"?>
<calcChain xmlns="http://schemas.openxmlformats.org/spreadsheetml/2006/main">
  <c r="H25" i="16" l="1"/>
  <c r="I107" i="16"/>
  <c r="G107" i="16"/>
  <c r="G109" i="16" l="1"/>
  <c r="G134" i="16" l="1"/>
  <c r="H134" i="16"/>
  <c r="I134" i="16"/>
  <c r="F134" i="16"/>
  <c r="D119" i="16" l="1"/>
  <c r="E134" i="16" l="1"/>
  <c r="D118" i="16"/>
  <c r="F141" i="16" l="1"/>
  <c r="G141" i="16"/>
  <c r="H141" i="16"/>
  <c r="I141" i="16"/>
  <c r="F69" i="16" l="1"/>
  <c r="G69" i="16"/>
  <c r="H69" i="16"/>
  <c r="I69" i="16"/>
  <c r="F150" i="16"/>
  <c r="G150" i="16"/>
  <c r="H150" i="16"/>
  <c r="I150" i="16"/>
  <c r="E150" i="16"/>
  <c r="D146" i="16"/>
  <c r="E109" i="16" l="1"/>
  <c r="I151" i="16" l="1"/>
  <c r="H151" i="16"/>
  <c r="H149" i="16" s="1"/>
  <c r="G151" i="16"/>
  <c r="F151" i="16"/>
  <c r="F149" i="16" s="1"/>
  <c r="E151" i="16"/>
  <c r="I149" i="16"/>
  <c r="G149" i="16"/>
  <c r="E149" i="16"/>
  <c r="D148" i="16"/>
  <c r="D147" i="16"/>
  <c r="D145" i="16"/>
  <c r="D144" i="16"/>
  <c r="D142" i="16"/>
  <c r="E141" i="16"/>
  <c r="D141" i="16" s="1"/>
  <c r="I140" i="16"/>
  <c r="H140" i="16"/>
  <c r="G140" i="16"/>
  <c r="F140" i="16"/>
  <c r="D139" i="16"/>
  <c r="I136" i="16"/>
  <c r="H136" i="16"/>
  <c r="G136" i="16"/>
  <c r="F136" i="16"/>
  <c r="E136" i="16"/>
  <c r="I135" i="16"/>
  <c r="H135" i="16"/>
  <c r="G135" i="16"/>
  <c r="F135" i="16"/>
  <c r="E135" i="16"/>
  <c r="E155" i="16" s="1"/>
  <c r="D132" i="16"/>
  <c r="D130" i="16"/>
  <c r="D128" i="16"/>
  <c r="D127" i="16"/>
  <c r="D125" i="16"/>
  <c r="D123" i="16"/>
  <c r="D121" i="16"/>
  <c r="D120" i="16"/>
  <c r="D116" i="16"/>
  <c r="D115" i="16"/>
  <c r="D114" i="16"/>
  <c r="D112" i="16"/>
  <c r="I109" i="16"/>
  <c r="H109" i="16"/>
  <c r="F109" i="16"/>
  <c r="I108" i="16"/>
  <c r="I106" i="16" s="1"/>
  <c r="H108" i="16"/>
  <c r="G108" i="16"/>
  <c r="F108" i="16"/>
  <c r="E108" i="16"/>
  <c r="D105" i="16"/>
  <c r="D103" i="16"/>
  <c r="D102" i="16"/>
  <c r="D101" i="16"/>
  <c r="D100" i="16"/>
  <c r="D99" i="16"/>
  <c r="D98" i="16"/>
  <c r="D97" i="16"/>
  <c r="D96" i="16"/>
  <c r="D95" i="16"/>
  <c r="D94" i="16"/>
  <c r="I93" i="16"/>
  <c r="H93" i="16"/>
  <c r="H107" i="16" s="1"/>
  <c r="G93" i="16"/>
  <c r="F93" i="16"/>
  <c r="F107" i="16" s="1"/>
  <c r="E93" i="16"/>
  <c r="D92" i="16"/>
  <c r="D90" i="16"/>
  <c r="D89" i="16"/>
  <c r="D88" i="16"/>
  <c r="D87" i="16"/>
  <c r="D86" i="16"/>
  <c r="D85" i="16"/>
  <c r="D84" i="16"/>
  <c r="D83" i="16"/>
  <c r="D82" i="16"/>
  <c r="D81" i="16"/>
  <c r="D80" i="16"/>
  <c r="D79" i="16"/>
  <c r="D78" i="16"/>
  <c r="D77" i="16"/>
  <c r="D76" i="16"/>
  <c r="D75" i="16"/>
  <c r="D74" i="16"/>
  <c r="D73" i="16"/>
  <c r="D72" i="16"/>
  <c r="D71" i="16"/>
  <c r="D70" i="16"/>
  <c r="E69" i="16"/>
  <c r="E107" i="16" s="1"/>
  <c r="D68" i="16"/>
  <c r="D65" i="16"/>
  <c r="D63" i="16"/>
  <c r="D62" i="16"/>
  <c r="D60" i="16"/>
  <c r="D59" i="16"/>
  <c r="D58" i="16"/>
  <c r="D57" i="16"/>
  <c r="D56" i="16"/>
  <c r="I53" i="16"/>
  <c r="H53" i="16"/>
  <c r="G53" i="16"/>
  <c r="F53" i="16"/>
  <c r="E53" i="16"/>
  <c r="D50" i="16"/>
  <c r="D48" i="16"/>
  <c r="D47" i="16"/>
  <c r="D46" i="16"/>
  <c r="D45" i="16"/>
  <c r="D44" i="16"/>
  <c r="D43" i="16"/>
  <c r="D42" i="16"/>
  <c r="I41" i="16"/>
  <c r="H41" i="16"/>
  <c r="F41" i="16"/>
  <c r="E41" i="16"/>
  <c r="D40" i="16"/>
  <c r="D39" i="16"/>
  <c r="D37" i="16"/>
  <c r="D36" i="16"/>
  <c r="D35" i="16"/>
  <c r="D34" i="16"/>
  <c r="D33" i="16"/>
  <c r="D32" i="16"/>
  <c r="D31" i="16"/>
  <c r="D30" i="16"/>
  <c r="D29" i="16"/>
  <c r="D28" i="16"/>
  <c r="D27" i="16"/>
  <c r="D26" i="16"/>
  <c r="I25" i="16"/>
  <c r="G25" i="16"/>
  <c r="G52" i="16" s="1"/>
  <c r="F25" i="16"/>
  <c r="F52" i="16" s="1"/>
  <c r="E25" i="16"/>
  <c r="E52" i="16" s="1"/>
  <c r="D24" i="16"/>
  <c r="D22" i="16"/>
  <c r="D20" i="16"/>
  <c r="D19" i="16"/>
  <c r="D18" i="16"/>
  <c r="G106" i="16" l="1"/>
  <c r="H106" i="16"/>
  <c r="I154" i="16"/>
  <c r="I133" i="16"/>
  <c r="H52" i="16"/>
  <c r="H51" i="16" s="1"/>
  <c r="I52" i="16"/>
  <c r="I153" i="16" s="1"/>
  <c r="D41" i="16"/>
  <c r="H154" i="16"/>
  <c r="F106" i="16"/>
  <c r="D109" i="16"/>
  <c r="H155" i="16"/>
  <c r="D136" i="16"/>
  <c r="G155" i="16"/>
  <c r="D53" i="16"/>
  <c r="E154" i="16"/>
  <c r="E133" i="16"/>
  <c r="D134" i="16"/>
  <c r="H133" i="16"/>
  <c r="D151" i="16"/>
  <c r="D25" i="16"/>
  <c r="F154" i="16"/>
  <c r="D69" i="16"/>
  <c r="I155" i="16"/>
  <c r="E140" i="16"/>
  <c r="E153" i="16"/>
  <c r="G154" i="16"/>
  <c r="D93" i="16"/>
  <c r="D108" i="16"/>
  <c r="G133" i="16"/>
  <c r="F133" i="16"/>
  <c r="D140" i="16"/>
  <c r="E106" i="16"/>
  <c r="F153" i="16"/>
  <c r="F51" i="16"/>
  <c r="G153" i="16"/>
  <c r="G51" i="16"/>
  <c r="D150" i="16"/>
  <c r="F155" i="16"/>
  <c r="D135" i="16"/>
  <c r="I152" i="16" l="1"/>
  <c r="I51" i="16"/>
  <c r="D155" i="16"/>
  <c r="G152" i="16"/>
  <c r="D154" i="16"/>
  <c r="D133" i="16"/>
  <c r="E152" i="16"/>
  <c r="E51" i="16"/>
  <c r="D149" i="16"/>
  <c r="D52" i="16"/>
  <c r="D51" i="16" s="1"/>
  <c r="D107" i="16"/>
  <c r="D106" i="16" s="1"/>
  <c r="F152" i="16"/>
  <c r="H153" i="16"/>
  <c r="H152" i="16" s="1"/>
  <c r="D153" i="16" l="1"/>
  <c r="D152" i="16" s="1"/>
</calcChain>
</file>

<file path=xl/sharedStrings.xml><?xml version="1.0" encoding="utf-8"?>
<sst xmlns="http://schemas.openxmlformats.org/spreadsheetml/2006/main" count="422" uniqueCount="164">
  <si>
    <t xml:space="preserve">Приложение № 3 </t>
  </si>
  <si>
    <t xml:space="preserve">Мероприятия </t>
  </si>
  <si>
    <t>Срок исполнения мероприятия</t>
  </si>
  <si>
    <t>Источник ресурсного обеспечения</t>
  </si>
  <si>
    <t>Всего (тыс.руб.)</t>
  </si>
  <si>
    <t>Объем финансового обеспечения (тыс. руб.), срок исполнения по годам</t>
  </si>
  <si>
    <t>Субвенции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</si>
  <si>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КБ</t>
  </si>
  <si>
    <t>Предоставление субсидий бюджетным учреждениям на финансовое обеспечение выполнения муниципального задания на оказание муниципальных услуг (выполнение работ)</t>
  </si>
  <si>
    <t>Присмотр и уход за детьми в муниципальных дошкольных образовательных учреждениях, реализующих образовательную программу дошкольного образования</t>
  </si>
  <si>
    <t>ИТОГО</t>
  </si>
  <si>
    <t>Субвенции на реализацию дошкольного, общего и дополнительного образования в муниципальных общеобразовательных организациях по основным общеобразовательным программам</t>
  </si>
  <si>
    <t>Субвенции на организацию и обеспечение оздоровления и отдыха детей</t>
  </si>
  <si>
    <t>5. Отдельные мероприятия программы</t>
  </si>
  <si>
    <t>Руководство и управление в сфере установленных функций органов местного самоуправления</t>
  </si>
  <si>
    <t>Расходы на содержание и обеспечение деятельности (оказание услуг, выполнение работ) муниципальных учреждений</t>
  </si>
  <si>
    <t>Субвенции на выплату компенсации части платы, взимаемой с родителей (законных представителей) за присмотр и уход за детьми, осваивающими образовательные программы дошкольного образования в организациях, осуществляющих образовательную деятельность</t>
  </si>
  <si>
    <t>ВСЕГО 5. Отдельные мероприятия программы</t>
  </si>
  <si>
    <t>ВСЕГО по Программе</t>
  </si>
  <si>
    <t>Ответственный за выполнение мероприятия подпрограммы</t>
  </si>
  <si>
    <t>Реализация образовательных программ дошкольного образования</t>
  </si>
  <si>
    <t>Питание и содержание детей в дошкольных образовательных учреждениях</t>
  </si>
  <si>
    <t>Итого</t>
  </si>
  <si>
    <t>Реализация образовательных программ начального, общего,основного общего и среднего образования</t>
  </si>
  <si>
    <t>Укрепление материально-технической базы образовательных учреждений</t>
  </si>
  <si>
    <t>Реализация дополнительных общеобразовательных программ и обеспечение условий их предоставления</t>
  </si>
  <si>
    <t>Организация и обеспечение отдыха и занятости детей и подростков</t>
  </si>
  <si>
    <t>Мероприятия по организации отдыха, оздоровления и занятости детей в каникулярное время</t>
  </si>
  <si>
    <t>Создание условий для развития и самореализации одаренных детей</t>
  </si>
  <si>
    <t xml:space="preserve"> администрации Пограничного муниципального</t>
  </si>
  <si>
    <t>Присмотр и уход за детьми в муниципальных образовательных учреждениях</t>
  </si>
  <si>
    <t>Мероприятия по обеспечению безопасности в муниципальных учреждениях</t>
  </si>
  <si>
    <t>"Развитие образования Пограничного</t>
  </si>
  <si>
    <t>Пограничного муниципального района</t>
  </si>
  <si>
    <t>Укрепление материально-технической базы дошкольных образовательных учреждений</t>
  </si>
  <si>
    <t>Предоставление субсидий бюджетным учреждениям на иные цели</t>
  </si>
  <si>
    <t xml:space="preserve">Мероприятия по выявлению и развитию одарённых детей </t>
  </si>
  <si>
    <t>Научно- методические, организационно - педагогические мероприятия</t>
  </si>
  <si>
    <t>Мероприятия, направленные на военно - патриотическое воспитание детей и молодёжи</t>
  </si>
  <si>
    <t xml:space="preserve"> Организация работы военно-патриотического клуба "Гродековец,военно - полевые сборы школьников ( питание)</t>
  </si>
  <si>
    <t>100000-30786,03</t>
  </si>
  <si>
    <t xml:space="preserve">Предоставление субсидий бюджетным учреждениям на финансовое обеспечение выполнения муниципального задания на оказание муниципальных услуг (выполнение работ). </t>
  </si>
  <si>
    <t>Мероприятия по проведению ремонтных работ, систем жизнеобеспечения</t>
  </si>
  <si>
    <t>кб</t>
  </si>
  <si>
    <t>188,88+23,6 псд</t>
  </si>
  <si>
    <t>утвержденной постановлением администрации</t>
  </si>
  <si>
    <t>мб 611 59440,58-128,44( мол.сп.)</t>
  </si>
  <si>
    <t>льгота 5-11</t>
  </si>
  <si>
    <t>Меры социальной поддержки педагогическим работникам муниципальных образовательных организаций</t>
  </si>
  <si>
    <t>14+1</t>
  </si>
  <si>
    <t>00028 софин.</t>
  </si>
  <si>
    <t>2016г.-183,5,   2017г.-1716,68,   2018г.-1850,46,  2019 - 105,6-спорт.21,3=</t>
  </si>
  <si>
    <t>Центр 60, СОШ № 1 60- кит.дети. 2019 -центр 94,0 китайцы 72 сош № 1</t>
  </si>
  <si>
    <t>1% спорт.зал Жариково софин.</t>
  </si>
  <si>
    <t>ФБ</t>
  </si>
  <si>
    <t>4 учр.*120,0 ( К.А.В.) - ДОУ № 1,2,3,4</t>
  </si>
  <si>
    <t>2020 год</t>
  </si>
  <si>
    <t>00017+00028  2020 - 70,0 ДОУ № 3- псд. + Текущий все</t>
  </si>
  <si>
    <t>Субсидии на благоустройство территорий муниципальных образовательныхорганизаций, оказывающих услуги дошкольного образования, в части установки ограждения территорий по периметру</t>
  </si>
  <si>
    <t>к муниципальной программе «Развитие образования Пограничного муниципального округа» на 2020 - 2024 годы", утвержденной постановлением</t>
  </si>
  <si>
    <t>Ресурсное обеспечение реализации муниципальной программы "Развитие образования Пограничного муниципального округа" на 2020-2024 годы</t>
  </si>
  <si>
    <t>2020-2024 годы</t>
  </si>
  <si>
    <t>Субсидии на капитальный ремонт или монтаж автомотическо пожарной сигнализации муниципальных образовательных организаций, оказывающих услуги дошкольного образования</t>
  </si>
  <si>
    <t>МБДОУ«Детский сад № 3 " Ручеёк" общеразвивающего вида Пограничного муниципального района»/Пограничный район, п.Пограничный (10 окон)</t>
  </si>
  <si>
    <t xml:space="preserve"> Благоустройство территорий муниципальных образовательныхорганизаций, оказывающих услуги дошкольного образования, в части установки ограждения территорий по периметру (софинансирование) - МБДОУ " Детский сад № 4 " Солнышко",МБДОУ " Детский сад № 2",МБДОУ " Детский сад № 3 "Ручеёк"</t>
  </si>
  <si>
    <t xml:space="preserve">МБДОУ«Детский сад № 4 " Солнышко" общеразвивающего вида Пограничного муниципального района»/Пограничный район, п.Пограничный </t>
  </si>
  <si>
    <t>МБДОУ«Детский сад  " Светлячок" общеразвивающего вида Пограничного муниципального района»/Пограничный район, с. Барано -Оренбургское</t>
  </si>
  <si>
    <t>МБДОУ«Детский сад № 1 общеразвивающего вида Пограничного муниципального района»/Пограничный район, п.Пограничный (2020-кровля, 97 окон)</t>
  </si>
  <si>
    <t>МБДОУ «Детский сад № 2 общеразвивающего вида Пограничного муниципального района»/Пограничный район, п.Пограничный (2020- кровля)</t>
  </si>
  <si>
    <t>Капитальный ремонт или монтаж автоматической системы пожарной сигнализации  (софинансирование), итого, в т.ч.</t>
  </si>
  <si>
    <t xml:space="preserve">МБДОУ«Детский сад № 3 " Ручеёк" общеразвивающего вида Пограничного муниципального района»/Пограничный район, п.Пограничный </t>
  </si>
  <si>
    <t xml:space="preserve">МБДОУ «Детский сад № 2 общеразвивающего вида Пограничного муниципального района»/Пограничный район, п.Пограничный </t>
  </si>
  <si>
    <t>+</t>
  </si>
  <si>
    <t xml:space="preserve"> Филиал МБОУ " Жариковская СОШ ПМР" в с. Богуславка </t>
  </si>
  <si>
    <t>МБДОУ «Детский сад № 2 общеразвивающего вида Пограничного муниципального района»/Пограничный район, п.Пограничный - кап.ремонт инженерных сетей</t>
  </si>
  <si>
    <t>МБДОУ«Детский сад № 3 " Ручеёк" общеразвивающего вида Пограничного муниципального района»/Пограничный район, п.Пограничный- кап.ремонт  кровли</t>
  </si>
  <si>
    <t>мб</t>
  </si>
  <si>
    <t>Научно-методические, организационно-педагогические мероприятия</t>
  </si>
  <si>
    <t>26000*3%</t>
  </si>
  <si>
    <t>Нестеровку д сад оставила - на экономию</t>
  </si>
  <si>
    <t>Бюджет ПМО</t>
  </si>
  <si>
    <t>2021- Богуславка - 3% от 1000=30,0. 2022 - Жариково 3% от 1500=45,0</t>
  </si>
  <si>
    <t>фасад 1500*3%</t>
  </si>
  <si>
    <t>6000 *3% =180</t>
  </si>
  <si>
    <t>3000 *3%=</t>
  </si>
  <si>
    <t xml:space="preserve">Проведение капитального, текущего ремонта зданий, ремонт систем жизнеобеспечения,  проверка достоверности определения сметной стоимости объектов,разработка псд, инженерно - техническое обследование объектов. </t>
  </si>
  <si>
    <t>Проведение капитального, текущего ремонта зданий,благоустройство территорий,проверка достоверности определения сметной стоимости объекта,разработка проектно - сметной документации для софинансирования кап.ремонта объектов</t>
  </si>
  <si>
    <t>Субсидии на капитальный ремонт зданий, в части ремонта кровли, замены окон, ремонта инженерных систем зданий (отопление, водопотребление, водоотведение), благоустройство объектов, в части: асфальтирования территории,укладка тротуарной плитки, ремонта фасада зданий, прогулочных площадок и т.д.</t>
  </si>
  <si>
    <t xml:space="preserve"> Капитальный ремонт зданий, в части ремонта кровли, замены окон, ремонта инженерных сетей (отопление, водопотребление, водоотведение), благоустройство объектов, в части: асфальтирования территории,укладка тротуарной плитки, ремонта фасада зданий, прогулочных площадок и т.д. ( софинансирование) </t>
  </si>
  <si>
    <t>Субсидии на капитальный ремонт зданий, в части ремонта кровли, замены окон, ремонта инженерных систем зданий (отопление, водопотребление, водоотведение), благоустройство объектов, в части: асфальтирования территории,укладка тротуарной плитки, ремонта фасада зданий и т.д.</t>
  </si>
  <si>
    <t xml:space="preserve"> Капитальный ремонт зданий, в части ремонта кровли, замены окон, ремонта инженерных сетей (отопление, водопотребление, водоотведение), благоустройство объектов, в части: асфальтирования территории,укладка тротуарной плитки, ремонта фасада зданий и т.д. ( софинансирование)  ИТОГО, в том числе: </t>
  </si>
  <si>
    <t>Предоставление субсидий бюджетным учреждениям на иные цели: приобретение мебели, технологического оборудования в столовые, особо ценного имущества,приобретение запасных частей для автотранспорта, посуды,спец.одежды,поверка приборов учёта тепловой энергии, спец.оценка словий труда,экспертиза перспективного 10-го меню и т.д.</t>
  </si>
  <si>
    <t>Субвенция на обеспечение выплат ежемесячного денежного вознаграждения за классное руководство педагогическим работникам муниципальных общеобразовательных организаций</t>
  </si>
  <si>
    <t xml:space="preserve"> Обеспечение доступа к объектам социальной инфраструктуры инвалидов</t>
  </si>
  <si>
    <t>Мероприятия, направленные на обеспечение доступа к объектам образовательных организаций - установка пандуса</t>
  </si>
  <si>
    <t>127280,18+512,88(ГИА)</t>
  </si>
  <si>
    <t>Отдел  образования Администрации ПМО МКУ «ЦОД МОУ ПМР»,образовательные организации</t>
  </si>
  <si>
    <t>Отдел образования Администрации ПМО, Администрация Пограничного муниципального округа</t>
  </si>
  <si>
    <t>муниципального округа" на 2020-2024 годы,</t>
  </si>
  <si>
    <t>от 26.06. 2020     №   561</t>
  </si>
  <si>
    <t xml:space="preserve">Федеральный проект  " Учитель будущего" </t>
  </si>
  <si>
    <t>Федеральный проект " Учитель будущего"</t>
  </si>
  <si>
    <t>Подпрограмма 1. "Развитие системы дошкольного образования Пограничного муниципального округа"</t>
  </si>
  <si>
    <t xml:space="preserve">Подпрограмма 3. "Развитие системы дополнительного образования, отдыха, оздоровления и занятости детей и подростков Пограничного муниципального округа" </t>
  </si>
  <si>
    <t>Подпрограмма 2. "Развитие системы общего образования Пограничного муниципального округа"</t>
  </si>
  <si>
    <t>ВСЕГО Подпрограмма 1. "Развитие системы дошкольного образования Пограничного муниципального округа"</t>
  </si>
  <si>
    <t>ВСЕГО Подпрограмма 2. "Развитие системы общего образования Пограничного муниципального округа"</t>
  </si>
  <si>
    <t>ВСЕГО Подпрограмма 3. "Развитие системы дополнительного образования, отдыха, оздоровления и занятости детей и подростков Пограничного муниципального округа"</t>
  </si>
  <si>
    <t>Подпрограмма 4. "Одаренные дети "</t>
  </si>
  <si>
    <t xml:space="preserve">ВСЕГО Подпрограмма 4. «Одаренные дети » </t>
  </si>
  <si>
    <t>01+14</t>
  </si>
  <si>
    <t>Мероприятия по обеспечению безопасности:приобретение рециркуляторов, дозаторов, установка системы видеорегистрации по периметру территорий (зданий), освещение территории, лабораторные испытания электрооборудования, экспертиза деревянных конструкций, обработка деревянных конструкций,приобретение (перезарядка) огнетушителей,утилизация опасных отходов, паспорта на отходы 1-4 кл.,паспорта электробезопасности, ремонт,установка системы АПС,вывод систем на пульт управления диспетчера,установка противопожарных дверей, прочие  мероприятия по обеспечению безопасности)</t>
  </si>
  <si>
    <t>Отдел  образования Администрации ПМО МКУ «ЦОД МОО ПМО»,образовательные организации</t>
  </si>
  <si>
    <t xml:space="preserve"> Создание в общеобразовательных организациях, расположенных в сельской местности, условий для занятий физической культурой и спортом ( капитальный ремонт спортивного зала) 2021 г.- МБОУ " Жариковская СОШ ПМР", с. Нестеровка, 2022 - с. Богуславка,2023 г.- МБОУ " Баран. - Оренб. СОШ ПМР" ( софинансирование).</t>
  </si>
  <si>
    <t>Выполнение проектных работ по объекту " Проектирование школы на 650 мест п.Пограничный"</t>
  </si>
  <si>
    <t xml:space="preserve"> Субсидия на создание новых мест в образовательных организациях различных типов для реализации дополнительных общеразвивающих программ всех направленностей. МБОУ ДО" ЦДО ПМО"
</t>
  </si>
  <si>
    <t xml:space="preserve"> МКУ «ЦОД МОО ПМО»</t>
  </si>
  <si>
    <t>МБОУ " ПСОШ № 2 ПМО"</t>
  </si>
  <si>
    <t>МБОУ " ПСОШ № 1 ПМО"</t>
  </si>
  <si>
    <t xml:space="preserve"> МБОУ " Сергеевская СОШ ПМО"</t>
  </si>
  <si>
    <t xml:space="preserve"> МБОУ " Жариковская СОШ ПМО" в с. Жариково (школа, детский сад)</t>
  </si>
  <si>
    <t xml:space="preserve"> МБОУ " Барано - Оренбургская СОШ ПМО"</t>
  </si>
  <si>
    <t xml:space="preserve"> Филиал МБОУ " Жариковская СОШ ПМО" в с. Нестеровка (два объекта)</t>
  </si>
  <si>
    <t>Капитальный ремонт и благоустройство территории: МБОУ "ПСОШ № 2 СОШ ПМО"</t>
  </si>
  <si>
    <t>Капитальный ремонт кровли: МБОУ "ПСОШ № 2 СОШ ПМО", ул. Орлова,8а</t>
  </si>
  <si>
    <t>Капитальный ремонт инженерных сетей: МБОУ "ПСОШ № 2 СОШ ПМО"</t>
  </si>
  <si>
    <t>Капитальный ремонт и благоустройство территории: МБОУ " Жариковская СОШ СОШ ПМО", с. Жариково</t>
  </si>
  <si>
    <t>Капитальный ремонт кровли здания д/сад: МБОУ " Жариковская СОШ СОШ ПМО", с. Жариково</t>
  </si>
  <si>
    <t>Капитальный ремонт фасада зданий: МБОУ " Жариковская СОШ СОШ ПМО", с. Жариково</t>
  </si>
  <si>
    <t xml:space="preserve">Капитальный ремонт в части замены 21 окна: МБОУ " ПСОШ № 1 ПМО"  </t>
  </si>
  <si>
    <t>Капитальный ремонт инженерных сетей МБОУ " Жариковская СОШ ПМО", с. Богуславка</t>
  </si>
  <si>
    <t>Капитальный ремонт инженерных сетей МБОУ " Сергеевская СОШ ПМО"</t>
  </si>
  <si>
    <t>Капитальный ремонт инженерных сетей МБОУ " ПСОШ № 1 ПМО"</t>
  </si>
  <si>
    <t>Капитальный ремонт инженерных сетей МБОУ " Жариковская СОШ ПМО", с. Жариково</t>
  </si>
  <si>
    <t>Субвенции на обеспечение горячим питанием детей обучающихся, получающих начальное общее образование в муниципальных общеобразовательных учреждениях</t>
  </si>
  <si>
    <t>Капитальный ремонт или монтаж автоматической системы пожарной сигнализации : 2020 -МБДОУ " Детский сад № 1"- 331,50, 2021- МБДОУ " Детский сад " Светлячок" - 175,00</t>
  </si>
  <si>
    <t>МБ 00017+00028 без S</t>
  </si>
  <si>
    <t>00001+00014+00012</t>
  </si>
  <si>
    <t>МБДОУ«Детский сад № 4 " Солнышко" общеразвивающего вида Пограничного муниципального района»/Пограничный район, п.Пограничный  - кап.ремонт АПС, инженерных сетей</t>
  </si>
  <si>
    <t>Капитальный ремонт инженерных сетей,фасада зданий,АПС : МБОУ " Барано -Оренбургская СОШ ПМО"</t>
  </si>
  <si>
    <t>Проведение капитального ремонта спортивного зала 2021 -  МБОУ " Жариковская СОШ ПМР", с. Нестеровка, 2022 - МБОУ " Барано -Оренбургская СОШ ПМО"</t>
  </si>
  <si>
    <t>Региональный проект " Успех каждого ребёнка"</t>
  </si>
  <si>
    <t>Создание новых мест в образовательных организациях различных типов для реализации дополнительных общеразвивающих программ всех направленностей  : приобретение средств  обучения  и воспитания  в целях создания  новых мест на базе МБОУ ДО" ЦДО ПМО". Набор  для конструирования  робототехники  начального уровня, стол для сборки  роботов.   (софинансирование)</t>
  </si>
  <si>
    <t>2021-2024 годы</t>
  </si>
  <si>
    <t>Субсидии на создание в общеобразовательных организациях, расположенных в сельской местности, условий для занятий физической культурой и спортом ( капитальный ремонт спортивного зала, приобретение спортивного оборудования и инвентаря ) МБОУ " Жариковская СОШ ПМР", с. Нестеровка, МБОУ " Жариковская СОШ ПМР", с. Богуславка, МБОУ " Баран. - Оренб. СОШ ПМР".</t>
  </si>
  <si>
    <t>пфдо</t>
  </si>
  <si>
    <t>Внедрение целевой модели развития региональной системы дополнительного образования детей и эфективного внедрения персонифицированного дополнительного образования детей на территории Пограничного муниципального округа</t>
  </si>
  <si>
    <t>Создание рабочих мест для методистов (орг.техника, программное обеспечение)</t>
  </si>
  <si>
    <t xml:space="preserve">Обеспечение сертификатов дополнительного образования в статусе сертификатов персонифицированного финансирования </t>
  </si>
  <si>
    <t>Сборы - 112,8, Гродековец - 87,8</t>
  </si>
  <si>
    <t xml:space="preserve">Субсидии на капитальный  муниципальных зданий общеобразовательных организаций (капитальный ремонт или монтаж автомотическо пожарной сигнализации, капитальный ремонт и благоустройство территорий) </t>
  </si>
  <si>
    <t>Ограждение территорий общеобразовательных учреждений: 2020 - МБОУ " ПСОШ № 2", 2022 - Филиал МБОУ " Жариковская СОШ ПМО" в с. Богуславка (софин.)</t>
  </si>
  <si>
    <t>Субсидии на создание в общеобразовательных организациях, расположенных в сельской местности, условий для занятий физической культурой и спортом ( капитальный ремонт спортивного зала, приобретение спортивного оборудования и инвентаря ) 2021 - МБОУ " Жариковская СОШ ПМО",  с. Нестеровка, 2022 -   МБОУ " Баран. - Оренб. СОШ ПМО".</t>
  </si>
  <si>
    <t>128,0-ЕГЭ.   95,0 -меропр.Н.В.</t>
  </si>
  <si>
    <t>30+16</t>
  </si>
  <si>
    <t>МБДОУ«Детский сад № 3 " Ручеёк" общеразвивающего вида Пограничного муниципального района»/Пограничный район, п.Пограничный- кап.ремонт (утепление) стен фасада здания</t>
  </si>
  <si>
    <t>МБДОУ«Детский сад № 3 " Ручеёк" общеразвивающего вида Пограничного муниципального района»/Пограничный район, п.Пограничный- кап.ремонт  и благоустройство территории (установка ограждения по периметру территории)</t>
  </si>
  <si>
    <t>МБДОУ «Детский сад № 2 общеразвивающего вида Пограничного муниципального района»/Пограничный район, п.Пограничный - кап.ремонт и благоустройство территории(установка ограждения по периметру территории)</t>
  </si>
  <si>
    <t>МБДОУ«Детский сад № 4 " Солнышко" общеразвивающего вида Пограничного муниципального района»/Пограничный район, п.Пограничный  - кап.ремонт и благоустройство территории(установка ограждения по периметру территории)</t>
  </si>
  <si>
    <t>МБДОУ«Детский сад  " Светлячок" общеразвивающего вида Пограничного муниципального района»/Пограничный район, с. Барано -Оренбургское - замена 14 оконных блоков</t>
  </si>
  <si>
    <t>Капитальный ремонт инженерных сетей МБОУ " Жариковская СОШ ПМО", с. Нестеровка (школа,д/сад)</t>
  </si>
  <si>
    <t>Капитальный ремонт фасада, отмостка зданий: МБОУ " Сергеевская СОШ ПМО"</t>
  </si>
  <si>
    <t>Капитальный ремонт фасада здания, отмостка: МБОУ " ПСОШ № 1 ПМО" отд.1</t>
  </si>
  <si>
    <t xml:space="preserve"> округа от    24.05.  2022   года    № 665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</si>
</sst>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3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27">
    <xf numFmtId="0" fontId="0" fillId="0" borderId="0" xfId="0"/>
    <xf numFmtId="0" fontId="2" fillId="0" borderId="0" xfId="0" applyFont="1"/>
    <xf numFmtId="0" fontId="1" fillId="0" borderId="0" xfId="0" applyFont="1" applyAlignment="1">
      <alignment vertical="center" wrapText="1"/>
    </xf>
    <xf numFmtId="0" fontId="2" fillId="0" borderId="0" xfId="0" applyFont="1" applyFill="1"/>
    <xf numFmtId="0" fontId="2" fillId="0" borderId="0" xfId="0" applyFont="1" applyAlignment="1">
      <alignment wrapText="1"/>
    </xf>
    <xf numFmtId="164" fontId="2" fillId="0" borderId="0" xfId="0" applyNumberFormat="1" applyFont="1"/>
    <xf numFmtId="0" fontId="2" fillId="0" borderId="0" xfId="0" applyFont="1" applyAlignment="1">
      <alignment vertical="center"/>
    </xf>
    <xf numFmtId="0" fontId="3" fillId="0" borderId="0" xfId="0" applyFont="1"/>
    <xf numFmtId="0" fontId="2" fillId="0" borderId="0" xfId="0" applyFont="1" applyAlignment="1"/>
    <xf numFmtId="0" fontId="2" fillId="0" borderId="0" xfId="0" applyFont="1" applyFill="1" applyAlignment="1">
      <alignment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center" wrapText="1"/>
    </xf>
    <xf numFmtId="0" fontId="2" fillId="0" borderId="0" xfId="0" applyFont="1" applyFill="1" applyAlignment="1">
      <alignment horizontal="center" wrapText="1"/>
    </xf>
    <xf numFmtId="0" fontId="5" fillId="0" borderId="0" xfId="0" applyFont="1" applyAlignment="1"/>
    <xf numFmtId="0" fontId="5" fillId="2" borderId="0" xfId="0" applyFont="1" applyFill="1"/>
    <xf numFmtId="0" fontId="3" fillId="0" borderId="2" xfId="0" applyFont="1" applyFill="1" applyBorder="1" applyAlignment="1">
      <alignment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vertical="top" wrapText="1"/>
    </xf>
    <xf numFmtId="0" fontId="2" fillId="0" borderId="10" xfId="0" applyFont="1" applyFill="1" applyBorder="1" applyAlignment="1">
      <alignment horizontal="center" vertical="center" wrapText="1"/>
    </xf>
    <xf numFmtId="0" fontId="2" fillId="4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2" fontId="4" fillId="3" borderId="1" xfId="0" applyNumberFormat="1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2" fontId="4" fillId="2" borderId="5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center" wrapText="1"/>
    </xf>
    <xf numFmtId="49" fontId="2" fillId="0" borderId="0" xfId="0" applyNumberFormat="1" applyFont="1"/>
    <xf numFmtId="0" fontId="5" fillId="0" borderId="0" xfId="0" applyFont="1" applyAlignment="1">
      <alignment vertical="center"/>
    </xf>
    <xf numFmtId="0" fontId="4" fillId="2" borderId="5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4" fillId="3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/>
    </xf>
    <xf numFmtId="0" fontId="2" fillId="0" borderId="0" xfId="0" applyFont="1" applyFill="1" applyAlignment="1">
      <alignment horizontal="left" vertical="top" wrapText="1"/>
    </xf>
    <xf numFmtId="0" fontId="4" fillId="0" borderId="0" xfId="0" applyFont="1" applyFill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1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4" fillId="2" borderId="1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top" wrapText="1"/>
    </xf>
    <xf numFmtId="0" fontId="2" fillId="0" borderId="0" xfId="0" applyFont="1" applyFill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4" fillId="3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X158"/>
  <sheetViews>
    <sheetView showGridLines="0" tabSelected="1" view="pageBreakPreview" zoomScale="75" zoomScaleNormal="100" zoomScaleSheetLayoutView="75" workbookViewId="0">
      <selection activeCell="H11" sqref="H11:K11"/>
    </sheetView>
  </sheetViews>
  <sheetFormatPr defaultColWidth="9.109375" defaultRowHeight="13.8" x14ac:dyDescent="0.25"/>
  <cols>
    <col min="1" max="1" width="37" style="1" customWidth="1"/>
    <col min="2" max="2" width="16.5546875" style="1" customWidth="1"/>
    <col min="3" max="3" width="21" style="1" customWidth="1"/>
    <col min="4" max="4" width="17.109375" style="1" customWidth="1"/>
    <col min="5" max="5" width="15.5546875" style="1" customWidth="1"/>
    <col min="6" max="6" width="16.5546875" style="1" customWidth="1"/>
    <col min="7" max="7" width="15.5546875" style="1" customWidth="1"/>
    <col min="8" max="8" width="16.88671875" style="1" customWidth="1"/>
    <col min="9" max="9" width="17" style="1" customWidth="1"/>
    <col min="10" max="10" width="28.6640625" style="1" customWidth="1"/>
    <col min="11" max="11" width="0.109375" style="1" customWidth="1"/>
    <col min="12" max="12" width="9.109375" style="1" hidden="1" customWidth="1"/>
    <col min="13" max="13" width="9" style="1" hidden="1" customWidth="1"/>
    <col min="14" max="14" width="27" style="1" hidden="1" customWidth="1"/>
    <col min="15" max="16" width="9.109375" style="1"/>
    <col min="17" max="17" width="15.88671875" style="1" customWidth="1"/>
    <col min="18" max="16384" width="9.109375" style="1"/>
  </cols>
  <sheetData>
    <row r="1" spans="1:12" ht="15" customHeight="1" x14ac:dyDescent="0.25">
      <c r="E1" s="81"/>
      <c r="F1" s="81"/>
      <c r="G1" s="81"/>
      <c r="H1" s="81"/>
      <c r="I1" s="81"/>
      <c r="J1" s="81"/>
    </row>
    <row r="2" spans="1:12" x14ac:dyDescent="0.25">
      <c r="E2" s="8"/>
      <c r="F2" s="8"/>
      <c r="G2" s="8"/>
      <c r="H2" s="8" t="s">
        <v>32</v>
      </c>
      <c r="I2" s="8"/>
    </row>
    <row r="3" spans="1:12" x14ac:dyDescent="0.25">
      <c r="E3" s="8"/>
      <c r="F3" s="8"/>
      <c r="G3" s="8"/>
      <c r="H3" s="8" t="s">
        <v>98</v>
      </c>
      <c r="I3" s="8"/>
      <c r="J3" s="8"/>
    </row>
    <row r="4" spans="1:12" x14ac:dyDescent="0.25">
      <c r="E4" s="8"/>
      <c r="F4" s="8"/>
      <c r="G4" s="8"/>
      <c r="H4" s="8" t="s">
        <v>45</v>
      </c>
      <c r="I4" s="8"/>
      <c r="J4" s="8"/>
    </row>
    <row r="5" spans="1:12" x14ac:dyDescent="0.25">
      <c r="E5" s="8"/>
      <c r="F5" s="8"/>
      <c r="G5" s="8"/>
      <c r="H5" s="82" t="s">
        <v>33</v>
      </c>
      <c r="I5" s="82"/>
      <c r="J5" s="82"/>
      <c r="K5" s="82"/>
      <c r="L5" s="82"/>
    </row>
    <row r="6" spans="1:12" x14ac:dyDescent="0.25">
      <c r="H6" s="8" t="s">
        <v>99</v>
      </c>
      <c r="I6" s="13"/>
    </row>
    <row r="7" spans="1:12" ht="15" customHeight="1" x14ac:dyDescent="0.25">
      <c r="E7" s="81"/>
      <c r="F7" s="81"/>
      <c r="G7" s="81"/>
      <c r="H7" s="81"/>
      <c r="I7" s="81"/>
      <c r="J7" s="81"/>
    </row>
    <row r="8" spans="1:12" ht="14.4" customHeight="1" x14ac:dyDescent="0.25">
      <c r="E8" s="17"/>
      <c r="F8" s="17"/>
      <c r="G8" s="17"/>
      <c r="H8" s="83" t="s">
        <v>0</v>
      </c>
      <c r="I8" s="83"/>
      <c r="J8" s="83"/>
      <c r="K8" s="83"/>
      <c r="L8" s="83"/>
    </row>
    <row r="9" spans="1:12" ht="43.2" customHeight="1" x14ac:dyDescent="0.25">
      <c r="E9" s="17"/>
      <c r="F9" s="17"/>
      <c r="G9" s="17"/>
      <c r="H9" s="81" t="s">
        <v>59</v>
      </c>
      <c r="I9" s="81"/>
      <c r="J9" s="81"/>
      <c r="K9" s="81"/>
      <c r="L9" s="81"/>
    </row>
    <row r="10" spans="1:12" ht="13.95" customHeight="1" x14ac:dyDescent="0.25">
      <c r="E10" s="48"/>
      <c r="F10" s="48"/>
      <c r="G10" s="48"/>
      <c r="H10" s="81" t="s">
        <v>29</v>
      </c>
      <c r="I10" s="81"/>
      <c r="J10" s="81"/>
      <c r="K10" s="81"/>
      <c r="L10" s="81"/>
    </row>
    <row r="11" spans="1:12" ht="15" customHeight="1" x14ac:dyDescent="0.25">
      <c r="E11" s="48"/>
      <c r="F11" s="48"/>
      <c r="G11" s="48"/>
      <c r="H11" s="81" t="s">
        <v>163</v>
      </c>
      <c r="I11" s="81"/>
      <c r="J11" s="81"/>
      <c r="K11" s="81"/>
    </row>
    <row r="12" spans="1:12" ht="37.5" customHeight="1" x14ac:dyDescent="0.25">
      <c r="A12" s="84" t="s">
        <v>60</v>
      </c>
      <c r="B12" s="84"/>
      <c r="C12" s="84"/>
      <c r="D12" s="84"/>
      <c r="E12" s="84"/>
      <c r="F12" s="84"/>
      <c r="G12" s="84"/>
      <c r="H12" s="84"/>
      <c r="I12" s="84"/>
      <c r="J12" s="84"/>
    </row>
    <row r="13" spans="1:12" ht="18" x14ac:dyDescent="0.35">
      <c r="A13" s="7"/>
      <c r="B13" s="7"/>
      <c r="C13" s="7"/>
      <c r="D13" s="7"/>
      <c r="E13" s="7"/>
      <c r="F13" s="7"/>
      <c r="G13" s="7"/>
      <c r="H13" s="7"/>
      <c r="I13" s="7"/>
      <c r="J13" s="7"/>
    </row>
    <row r="14" spans="1:12" ht="86.25" customHeight="1" x14ac:dyDescent="0.25">
      <c r="A14" s="85" t="s">
        <v>1</v>
      </c>
      <c r="B14" s="85" t="s">
        <v>2</v>
      </c>
      <c r="C14" s="85" t="s">
        <v>3</v>
      </c>
      <c r="D14" s="85" t="s">
        <v>4</v>
      </c>
      <c r="E14" s="85" t="s">
        <v>5</v>
      </c>
      <c r="F14" s="85"/>
      <c r="G14" s="85"/>
      <c r="H14" s="85"/>
      <c r="I14" s="85"/>
      <c r="J14" s="85" t="s">
        <v>19</v>
      </c>
      <c r="K14" s="2"/>
    </row>
    <row r="15" spans="1:12" ht="18" x14ac:dyDescent="0.25">
      <c r="A15" s="85"/>
      <c r="B15" s="85"/>
      <c r="C15" s="85"/>
      <c r="D15" s="85"/>
      <c r="E15" s="49">
        <v>2020</v>
      </c>
      <c r="F15" s="49">
        <v>2021</v>
      </c>
      <c r="G15" s="49">
        <v>2022</v>
      </c>
      <c r="H15" s="49">
        <v>2023</v>
      </c>
      <c r="I15" s="49">
        <v>2024</v>
      </c>
      <c r="J15" s="85"/>
      <c r="K15" s="2"/>
    </row>
    <row r="16" spans="1:12" ht="17.399999999999999" x14ac:dyDescent="0.25">
      <c r="A16" s="86" t="s">
        <v>102</v>
      </c>
      <c r="B16" s="86"/>
      <c r="C16" s="86"/>
      <c r="D16" s="86"/>
      <c r="E16" s="86"/>
      <c r="F16" s="86"/>
      <c r="G16" s="86"/>
      <c r="H16" s="86"/>
      <c r="I16" s="86"/>
      <c r="J16" s="86"/>
      <c r="K16" s="2"/>
    </row>
    <row r="17" spans="1:18" ht="17.399999999999999" x14ac:dyDescent="0.3">
      <c r="A17" s="87" t="s">
        <v>20</v>
      </c>
      <c r="B17" s="87"/>
      <c r="C17" s="87"/>
      <c r="D17" s="87"/>
      <c r="E17" s="87"/>
      <c r="F17" s="87"/>
      <c r="G17" s="87"/>
      <c r="H17" s="87"/>
      <c r="I17" s="87"/>
      <c r="J17" s="87"/>
      <c r="K17" s="2"/>
    </row>
    <row r="18" spans="1:18" ht="142.19999999999999" customHeight="1" x14ac:dyDescent="0.25">
      <c r="A18" s="11" t="s">
        <v>6</v>
      </c>
      <c r="B18" s="34" t="s">
        <v>61</v>
      </c>
      <c r="C18" s="34" t="s">
        <v>7</v>
      </c>
      <c r="D18" s="20">
        <f>E18+F18+G18+H18+I18</f>
        <v>268570.3</v>
      </c>
      <c r="E18" s="58">
        <v>51232.9</v>
      </c>
      <c r="F18" s="74">
        <v>47336.19</v>
      </c>
      <c r="G18" s="34">
        <v>53533.09</v>
      </c>
      <c r="H18" s="34">
        <v>56617.36</v>
      </c>
      <c r="I18" s="34">
        <v>59850.76</v>
      </c>
      <c r="J18" s="54" t="s">
        <v>112</v>
      </c>
      <c r="K18" s="2"/>
      <c r="O18" s="1" t="s">
        <v>43</v>
      </c>
      <c r="P18" s="1">
        <v>-1</v>
      </c>
    </row>
    <row r="19" spans="1:18" ht="141" customHeight="1" x14ac:dyDescent="0.25">
      <c r="A19" s="11" t="s">
        <v>8</v>
      </c>
      <c r="B19" s="34" t="s">
        <v>61</v>
      </c>
      <c r="C19" s="34" t="s">
        <v>80</v>
      </c>
      <c r="D19" s="20">
        <f>E19+F19+G19+H19+I19</f>
        <v>180137.62</v>
      </c>
      <c r="E19" s="54">
        <v>33326.050000000003</v>
      </c>
      <c r="F19" s="16">
        <v>34754.379999999997</v>
      </c>
      <c r="G19" s="78">
        <v>37779.17</v>
      </c>
      <c r="H19" s="53">
        <v>37139.01</v>
      </c>
      <c r="I19" s="53">
        <v>37139.01</v>
      </c>
      <c r="J19" s="54" t="s">
        <v>112</v>
      </c>
      <c r="K19" s="88"/>
      <c r="L19" s="88"/>
      <c r="M19" s="88"/>
      <c r="N19" s="88"/>
      <c r="O19" s="89" t="s">
        <v>76</v>
      </c>
      <c r="P19" s="89"/>
      <c r="Q19" s="89"/>
    </row>
    <row r="20" spans="1:18" ht="131.25" customHeight="1" x14ac:dyDescent="0.25">
      <c r="A20" s="11" t="s">
        <v>35</v>
      </c>
      <c r="B20" s="34" t="s">
        <v>61</v>
      </c>
      <c r="C20" s="34" t="s">
        <v>80</v>
      </c>
      <c r="D20" s="20">
        <f>E20+F20+G20+H20+I20</f>
        <v>2060.7400000000002</v>
      </c>
      <c r="E20" s="54">
        <v>277.16000000000003</v>
      </c>
      <c r="F20" s="74">
        <v>821</v>
      </c>
      <c r="G20" s="78">
        <v>962.58</v>
      </c>
      <c r="H20" s="34">
        <v>0</v>
      </c>
      <c r="I20" s="34">
        <v>0</v>
      </c>
      <c r="J20" s="54" t="s">
        <v>112</v>
      </c>
      <c r="K20" s="88"/>
      <c r="L20" s="88"/>
      <c r="M20" s="88"/>
      <c r="N20" s="88"/>
      <c r="O20" s="90" t="s">
        <v>110</v>
      </c>
      <c r="P20" s="90"/>
      <c r="Q20" s="90"/>
      <c r="R20" s="90"/>
    </row>
    <row r="21" spans="1:18" ht="54.75" customHeight="1" x14ac:dyDescent="0.25">
      <c r="A21" s="94" t="s">
        <v>9</v>
      </c>
      <c r="B21" s="94"/>
      <c r="C21" s="94"/>
      <c r="D21" s="94"/>
      <c r="E21" s="94"/>
      <c r="F21" s="94"/>
      <c r="G21" s="94"/>
      <c r="H21" s="94"/>
      <c r="I21" s="94"/>
      <c r="J21" s="94"/>
      <c r="K21" s="2"/>
    </row>
    <row r="22" spans="1:18" ht="100.5" customHeight="1" x14ac:dyDescent="0.25">
      <c r="A22" s="10" t="s">
        <v>21</v>
      </c>
      <c r="B22" s="34" t="s">
        <v>61</v>
      </c>
      <c r="C22" s="34" t="s">
        <v>80</v>
      </c>
      <c r="D22" s="20">
        <f>E22+F22+G22+H22+I22</f>
        <v>7664.93</v>
      </c>
      <c r="E22" s="54">
        <v>1067.24</v>
      </c>
      <c r="F22" s="74">
        <v>1725.03</v>
      </c>
      <c r="G22" s="53">
        <v>1624.22</v>
      </c>
      <c r="H22" s="53">
        <v>1624.22</v>
      </c>
      <c r="I22" s="53">
        <v>1624.22</v>
      </c>
      <c r="J22" s="54" t="s">
        <v>112</v>
      </c>
      <c r="K22" s="2"/>
      <c r="O22" s="95"/>
      <c r="P22" s="95"/>
      <c r="Q22" s="95"/>
    </row>
    <row r="23" spans="1:18" ht="17.399999999999999" x14ac:dyDescent="0.25">
      <c r="A23" s="91" t="s">
        <v>34</v>
      </c>
      <c r="B23" s="91"/>
      <c r="C23" s="91"/>
      <c r="D23" s="91"/>
      <c r="E23" s="91"/>
      <c r="F23" s="91"/>
      <c r="G23" s="91"/>
      <c r="H23" s="91"/>
      <c r="I23" s="91"/>
      <c r="J23" s="91"/>
      <c r="K23" s="2"/>
    </row>
    <row r="24" spans="1:18" ht="247.8" customHeight="1" x14ac:dyDescent="0.25">
      <c r="A24" s="10" t="s">
        <v>87</v>
      </c>
      <c r="B24" s="34" t="s">
        <v>61</v>
      </c>
      <c r="C24" s="34" t="s">
        <v>7</v>
      </c>
      <c r="D24" s="20">
        <f t="shared" ref="D24:D37" si="0">E24+F24+G24+H24+I24</f>
        <v>4928.87</v>
      </c>
      <c r="E24" s="54">
        <v>4928.87</v>
      </c>
      <c r="F24" s="34">
        <v>0</v>
      </c>
      <c r="G24" s="34">
        <v>0</v>
      </c>
      <c r="H24" s="34">
        <v>0</v>
      </c>
      <c r="I24" s="34">
        <v>0</v>
      </c>
      <c r="J24" s="54" t="s">
        <v>112</v>
      </c>
      <c r="K24" s="2"/>
    </row>
    <row r="25" spans="1:18" ht="250.2" customHeight="1" x14ac:dyDescent="0.25">
      <c r="A25" s="10" t="s">
        <v>88</v>
      </c>
      <c r="B25" s="34" t="s">
        <v>61</v>
      </c>
      <c r="C25" s="34" t="s">
        <v>80</v>
      </c>
      <c r="D25" s="20">
        <f t="shared" si="0"/>
        <v>306.38</v>
      </c>
      <c r="E25" s="60">
        <f>E26+E27+E28+E29+E30+E31+E32+E33+E34+E35+E36</f>
        <v>152.44</v>
      </c>
      <c r="F25" s="60">
        <f t="shared" ref="F25:I25" si="1">F26+F27+F28+F29+F30+F31+F32+F33+F34+F35+F36</f>
        <v>0</v>
      </c>
      <c r="G25" s="60">
        <f t="shared" si="1"/>
        <v>0</v>
      </c>
      <c r="H25" s="77">
        <f t="shared" si="1"/>
        <v>153.94</v>
      </c>
      <c r="I25" s="34">
        <f t="shared" si="1"/>
        <v>0</v>
      </c>
      <c r="J25" s="54" t="s">
        <v>112</v>
      </c>
      <c r="K25" s="2"/>
      <c r="O25" s="90" t="s">
        <v>50</v>
      </c>
      <c r="P25" s="90"/>
      <c r="Q25" s="90"/>
    </row>
    <row r="26" spans="1:18" ht="121.8" customHeight="1" x14ac:dyDescent="0.25">
      <c r="A26" s="10" t="s">
        <v>63</v>
      </c>
      <c r="B26" s="34" t="s">
        <v>61</v>
      </c>
      <c r="C26" s="34" t="s">
        <v>80</v>
      </c>
      <c r="D26" s="20">
        <f t="shared" si="0"/>
        <v>12.66</v>
      </c>
      <c r="E26" s="34">
        <v>0</v>
      </c>
      <c r="F26" s="62"/>
      <c r="G26" s="60">
        <v>0</v>
      </c>
      <c r="H26" s="34">
        <v>12.66</v>
      </c>
      <c r="I26" s="34"/>
      <c r="J26" s="34" t="s">
        <v>96</v>
      </c>
      <c r="K26" s="2"/>
      <c r="O26" s="39"/>
      <c r="P26" s="39"/>
      <c r="Q26" s="39"/>
    </row>
    <row r="27" spans="1:18" ht="126" x14ac:dyDescent="0.25">
      <c r="A27" s="10" t="s">
        <v>155</v>
      </c>
      <c r="B27" s="34" t="s">
        <v>61</v>
      </c>
      <c r="C27" s="34" t="s">
        <v>80</v>
      </c>
      <c r="D27" s="20">
        <f t="shared" si="0"/>
        <v>34.700000000000003</v>
      </c>
      <c r="E27" s="34"/>
      <c r="F27" s="62"/>
      <c r="G27" s="34"/>
      <c r="H27" s="16">
        <v>34.700000000000003</v>
      </c>
      <c r="I27" s="34"/>
      <c r="J27" s="54" t="s">
        <v>112</v>
      </c>
      <c r="K27" s="2"/>
      <c r="O27" s="39"/>
      <c r="P27" s="39"/>
      <c r="Q27" s="39"/>
    </row>
    <row r="28" spans="1:18" ht="168" customHeight="1" x14ac:dyDescent="0.25">
      <c r="A28" s="10" t="s">
        <v>156</v>
      </c>
      <c r="B28" s="34" t="s">
        <v>61</v>
      </c>
      <c r="C28" s="34" t="s">
        <v>80</v>
      </c>
      <c r="D28" s="20">
        <f t="shared" si="0"/>
        <v>31.02</v>
      </c>
      <c r="E28" s="34"/>
      <c r="F28" s="62"/>
      <c r="G28" s="59">
        <v>0</v>
      </c>
      <c r="H28" s="34">
        <v>31.02</v>
      </c>
      <c r="I28" s="34"/>
      <c r="J28" s="54" t="s">
        <v>112</v>
      </c>
      <c r="K28" s="2"/>
      <c r="O28" s="39"/>
      <c r="P28" s="39"/>
      <c r="Q28" s="39"/>
    </row>
    <row r="29" spans="1:18" ht="126" x14ac:dyDescent="0.25">
      <c r="A29" s="10" t="s">
        <v>75</v>
      </c>
      <c r="B29" s="34" t="s">
        <v>61</v>
      </c>
      <c r="C29" s="34" t="s">
        <v>80</v>
      </c>
      <c r="D29" s="20">
        <f t="shared" si="0"/>
        <v>0</v>
      </c>
      <c r="E29" s="34"/>
      <c r="F29" s="34"/>
      <c r="G29" s="34"/>
      <c r="H29" s="34">
        <v>0</v>
      </c>
      <c r="I29" s="34"/>
      <c r="J29" s="54" t="s">
        <v>112</v>
      </c>
      <c r="K29" s="2"/>
      <c r="O29" s="39"/>
      <c r="P29" s="39"/>
      <c r="Q29" s="39"/>
    </row>
    <row r="30" spans="1:18" ht="130.19999999999999" customHeight="1" x14ac:dyDescent="0.25">
      <c r="A30" s="10" t="s">
        <v>67</v>
      </c>
      <c r="B30" s="34" t="s">
        <v>61</v>
      </c>
      <c r="C30" s="34" t="s">
        <v>80</v>
      </c>
      <c r="D30" s="20">
        <f t="shared" si="0"/>
        <v>141.59</v>
      </c>
      <c r="E30" s="34">
        <v>141.59</v>
      </c>
      <c r="F30" s="34"/>
      <c r="G30" s="34"/>
      <c r="H30" s="34"/>
      <c r="I30" s="34"/>
      <c r="J30" s="54" t="s">
        <v>112</v>
      </c>
      <c r="K30" s="2"/>
      <c r="O30" s="39"/>
      <c r="P30" s="39"/>
      <c r="Q30" s="39"/>
    </row>
    <row r="31" spans="1:18" ht="121.8" customHeight="1" x14ac:dyDescent="0.25">
      <c r="A31" s="10" t="s">
        <v>68</v>
      </c>
      <c r="B31" s="34" t="s">
        <v>61</v>
      </c>
      <c r="C31" s="34" t="s">
        <v>80</v>
      </c>
      <c r="D31" s="20">
        <f t="shared" si="0"/>
        <v>10.85</v>
      </c>
      <c r="E31" s="34">
        <v>10.85</v>
      </c>
      <c r="F31" s="34"/>
      <c r="G31" s="34"/>
      <c r="H31" s="34"/>
      <c r="I31" s="34"/>
      <c r="J31" s="54" t="s">
        <v>112</v>
      </c>
      <c r="K31" s="2"/>
      <c r="O31" s="39"/>
      <c r="P31" s="39"/>
      <c r="Q31" s="39"/>
    </row>
    <row r="32" spans="1:18" ht="136.19999999999999" customHeight="1" x14ac:dyDescent="0.25">
      <c r="A32" s="10" t="s">
        <v>74</v>
      </c>
      <c r="B32" s="34" t="s">
        <v>61</v>
      </c>
      <c r="C32" s="34" t="s">
        <v>80</v>
      </c>
      <c r="D32" s="20">
        <f t="shared" si="0"/>
        <v>0</v>
      </c>
      <c r="E32" s="34"/>
      <c r="F32" s="34"/>
      <c r="G32" s="34"/>
      <c r="H32" s="34"/>
      <c r="I32" s="34"/>
      <c r="J32" s="54" t="s">
        <v>112</v>
      </c>
      <c r="K32" s="2"/>
      <c r="O32" s="39"/>
      <c r="P32" s="39"/>
      <c r="Q32" s="39"/>
    </row>
    <row r="33" spans="1:19" ht="190.2" customHeight="1" x14ac:dyDescent="0.25">
      <c r="A33" s="10" t="s">
        <v>157</v>
      </c>
      <c r="B33" s="34" t="s">
        <v>61</v>
      </c>
      <c r="C33" s="34" t="s">
        <v>80</v>
      </c>
      <c r="D33" s="20">
        <f t="shared" si="0"/>
        <v>29.93</v>
      </c>
      <c r="E33" s="34"/>
      <c r="F33" s="62"/>
      <c r="G33" s="59">
        <v>0</v>
      </c>
      <c r="H33" s="34">
        <v>29.93</v>
      </c>
      <c r="I33" s="34"/>
      <c r="J33" s="54" t="s">
        <v>112</v>
      </c>
      <c r="K33" s="2"/>
      <c r="O33" s="39"/>
      <c r="P33" s="39"/>
      <c r="Q33" s="39"/>
    </row>
    <row r="34" spans="1:19" ht="196.8" customHeight="1" x14ac:dyDescent="0.25">
      <c r="A34" s="10" t="s">
        <v>158</v>
      </c>
      <c r="B34" s="34" t="s">
        <v>61</v>
      </c>
      <c r="C34" s="34" t="s">
        <v>80</v>
      </c>
      <c r="D34" s="20">
        <f t="shared" si="0"/>
        <v>22.75</v>
      </c>
      <c r="E34" s="34">
        <v>0</v>
      </c>
      <c r="F34" s="62"/>
      <c r="G34" s="16">
        <v>0</v>
      </c>
      <c r="H34" s="34">
        <v>22.75</v>
      </c>
      <c r="I34" s="34"/>
      <c r="J34" s="54" t="s">
        <v>112</v>
      </c>
      <c r="K34" s="2"/>
      <c r="O34" s="39"/>
      <c r="P34" s="39"/>
      <c r="Q34" s="39"/>
    </row>
    <row r="35" spans="1:19" ht="137.4" customHeight="1" x14ac:dyDescent="0.25">
      <c r="A35" s="10" t="s">
        <v>138</v>
      </c>
      <c r="B35" s="34" t="s">
        <v>61</v>
      </c>
      <c r="C35" s="34" t="s">
        <v>80</v>
      </c>
      <c r="D35" s="20">
        <f t="shared" si="0"/>
        <v>0</v>
      </c>
      <c r="E35" s="34"/>
      <c r="F35" s="34"/>
      <c r="G35" s="59">
        <v>0</v>
      </c>
      <c r="H35" s="34">
        <v>0</v>
      </c>
      <c r="I35" s="34"/>
      <c r="J35" s="54" t="s">
        <v>112</v>
      </c>
      <c r="K35" s="2"/>
      <c r="O35" s="39"/>
      <c r="P35" s="39"/>
      <c r="Q35" s="39"/>
    </row>
    <row r="36" spans="1:19" ht="181.2" customHeight="1" x14ac:dyDescent="0.25">
      <c r="A36" s="10" t="s">
        <v>159</v>
      </c>
      <c r="B36" s="34" t="s">
        <v>61</v>
      </c>
      <c r="C36" s="34" t="s">
        <v>80</v>
      </c>
      <c r="D36" s="20">
        <f t="shared" si="0"/>
        <v>22.88</v>
      </c>
      <c r="E36" s="34"/>
      <c r="F36" s="34"/>
      <c r="G36" s="34"/>
      <c r="H36" s="34">
        <v>22.88</v>
      </c>
      <c r="I36" s="34"/>
      <c r="J36" s="54" t="s">
        <v>112</v>
      </c>
      <c r="K36" s="2"/>
      <c r="O36" s="39"/>
      <c r="P36" s="39"/>
      <c r="Q36" s="39"/>
    </row>
    <row r="37" spans="1:19" ht="181.95" customHeight="1" x14ac:dyDescent="0.25">
      <c r="A37" s="11" t="s">
        <v>86</v>
      </c>
      <c r="B37" s="34" t="s">
        <v>61</v>
      </c>
      <c r="C37" s="34" t="s">
        <v>80</v>
      </c>
      <c r="D37" s="20">
        <f t="shared" si="0"/>
        <v>3826.88</v>
      </c>
      <c r="E37" s="54">
        <v>872.76</v>
      </c>
      <c r="F37" s="16">
        <v>1567.65</v>
      </c>
      <c r="G37" s="78">
        <v>1386.47</v>
      </c>
      <c r="H37" s="34">
        <v>0</v>
      </c>
      <c r="I37" s="34">
        <v>0</v>
      </c>
      <c r="J37" s="54" t="s">
        <v>112</v>
      </c>
      <c r="K37" s="88"/>
      <c r="L37" s="88"/>
      <c r="M37" s="88"/>
      <c r="N37" s="88"/>
      <c r="O37" s="90" t="s">
        <v>57</v>
      </c>
      <c r="P37" s="90"/>
      <c r="Q37" s="90"/>
      <c r="R37" s="4"/>
      <c r="S37" s="4"/>
    </row>
    <row r="38" spans="1:19" ht="17.399999999999999" x14ac:dyDescent="0.25">
      <c r="A38" s="91" t="s">
        <v>31</v>
      </c>
      <c r="B38" s="91"/>
      <c r="C38" s="91"/>
      <c r="D38" s="91"/>
      <c r="E38" s="91"/>
      <c r="F38" s="91"/>
      <c r="G38" s="91"/>
      <c r="H38" s="91"/>
      <c r="I38" s="91"/>
      <c r="J38" s="91"/>
      <c r="K38" s="2"/>
    </row>
    <row r="39" spans="1:19" ht="127.95" customHeight="1" x14ac:dyDescent="0.25">
      <c r="A39" s="34" t="s">
        <v>135</v>
      </c>
      <c r="B39" s="34" t="s">
        <v>61</v>
      </c>
      <c r="C39" s="34" t="s">
        <v>80</v>
      </c>
      <c r="D39" s="20">
        <f>E39+F39+G39+H39+I39</f>
        <v>506.5</v>
      </c>
      <c r="E39" s="16">
        <v>331.5</v>
      </c>
      <c r="F39" s="16">
        <v>175</v>
      </c>
      <c r="G39" s="34">
        <v>0</v>
      </c>
      <c r="H39" s="34">
        <v>0</v>
      </c>
      <c r="I39" s="34">
        <v>0</v>
      </c>
      <c r="J39" s="34" t="s">
        <v>96</v>
      </c>
      <c r="K39" s="2"/>
      <c r="O39" s="92" t="s">
        <v>55</v>
      </c>
      <c r="P39" s="92"/>
      <c r="Q39" s="92"/>
    </row>
    <row r="40" spans="1:19" ht="147.6" customHeight="1" x14ac:dyDescent="0.25">
      <c r="A40" s="10" t="s">
        <v>62</v>
      </c>
      <c r="B40" s="34" t="s">
        <v>61</v>
      </c>
      <c r="C40" s="34" t="s">
        <v>7</v>
      </c>
      <c r="D40" s="20">
        <f t="shared" ref="D40:D50" si="2">E40+F40+G40+H40+I40</f>
        <v>0</v>
      </c>
      <c r="E40" s="34"/>
      <c r="F40" s="34"/>
      <c r="G40" s="34"/>
      <c r="H40" s="34"/>
      <c r="I40" s="34"/>
      <c r="J40" s="54" t="s">
        <v>112</v>
      </c>
      <c r="K40" s="2"/>
      <c r="O40" s="43"/>
      <c r="P40" s="43"/>
      <c r="Q40" s="43"/>
    </row>
    <row r="41" spans="1:19" ht="128.4" customHeight="1" x14ac:dyDescent="0.25">
      <c r="A41" s="34" t="s">
        <v>69</v>
      </c>
      <c r="B41" s="34" t="s">
        <v>56</v>
      </c>
      <c r="C41" s="34" t="s">
        <v>80</v>
      </c>
      <c r="D41" s="20">
        <f t="shared" si="2"/>
        <v>0</v>
      </c>
      <c r="E41" s="34">
        <f>E42+E43+E44+E45</f>
        <v>0</v>
      </c>
      <c r="F41" s="34">
        <f t="shared" ref="F41:I41" si="3">F42+F43+F44+F45</f>
        <v>0</v>
      </c>
      <c r="G41" s="34">
        <v>0</v>
      </c>
      <c r="H41" s="34">
        <f t="shared" si="3"/>
        <v>0</v>
      </c>
      <c r="I41" s="34">
        <f t="shared" si="3"/>
        <v>0</v>
      </c>
      <c r="J41" s="34" t="s">
        <v>96</v>
      </c>
      <c r="K41" s="2"/>
      <c r="O41" s="43"/>
      <c r="P41" s="43"/>
      <c r="Q41" s="43"/>
    </row>
    <row r="42" spans="1:19" ht="108" x14ac:dyDescent="0.25">
      <c r="A42" s="10" t="s">
        <v>70</v>
      </c>
      <c r="B42" s="34" t="s">
        <v>61</v>
      </c>
      <c r="C42" s="34" t="s">
        <v>80</v>
      </c>
      <c r="D42" s="20">
        <f t="shared" si="2"/>
        <v>0</v>
      </c>
      <c r="E42" s="34">
        <v>0</v>
      </c>
      <c r="F42" s="34"/>
      <c r="G42" s="34"/>
      <c r="H42" s="34"/>
      <c r="I42" s="34"/>
      <c r="J42" s="54" t="s">
        <v>112</v>
      </c>
      <c r="K42" s="88"/>
      <c r="L42" s="93"/>
      <c r="M42" s="93"/>
      <c r="N42" s="93"/>
    </row>
    <row r="43" spans="1:19" ht="132" customHeight="1" x14ac:dyDescent="0.25">
      <c r="A43" s="10" t="s">
        <v>71</v>
      </c>
      <c r="B43" s="34" t="s">
        <v>61</v>
      </c>
      <c r="C43" s="34" t="s">
        <v>80</v>
      </c>
      <c r="D43" s="20">
        <f t="shared" si="2"/>
        <v>0</v>
      </c>
      <c r="E43" s="34"/>
      <c r="F43" s="34"/>
      <c r="G43" s="34"/>
      <c r="H43" s="34"/>
      <c r="I43" s="34"/>
      <c r="J43" s="54" t="s">
        <v>112</v>
      </c>
      <c r="K43" s="46"/>
      <c r="L43" s="47"/>
      <c r="M43" s="47"/>
      <c r="N43" s="47"/>
      <c r="O43" s="43"/>
      <c r="P43" s="43"/>
      <c r="Q43" s="43"/>
    </row>
    <row r="44" spans="1:19" ht="133.94999999999999" customHeight="1" x14ac:dyDescent="0.25">
      <c r="A44" s="10" t="s">
        <v>65</v>
      </c>
      <c r="B44" s="34" t="s">
        <v>61</v>
      </c>
      <c r="C44" s="34" t="s">
        <v>80</v>
      </c>
      <c r="D44" s="20">
        <f t="shared" si="2"/>
        <v>0</v>
      </c>
      <c r="E44" s="34"/>
      <c r="F44" s="34"/>
      <c r="G44" s="34">
        <v>0</v>
      </c>
      <c r="H44" s="34"/>
      <c r="I44" s="34"/>
      <c r="J44" s="34" t="s">
        <v>96</v>
      </c>
      <c r="K44" s="46"/>
      <c r="L44" s="47"/>
      <c r="M44" s="47"/>
      <c r="N44" s="47"/>
      <c r="O44" s="43"/>
      <c r="P44" s="43"/>
      <c r="Q44" s="43"/>
    </row>
    <row r="45" spans="1:19" ht="139.19999999999999" customHeight="1" x14ac:dyDescent="0.25">
      <c r="A45" s="10" t="s">
        <v>66</v>
      </c>
      <c r="B45" s="34" t="s">
        <v>61</v>
      </c>
      <c r="C45" s="34" t="s">
        <v>80</v>
      </c>
      <c r="D45" s="20">
        <f t="shared" si="2"/>
        <v>0</v>
      </c>
      <c r="E45" s="34">
        <v>0</v>
      </c>
      <c r="F45" s="34"/>
      <c r="G45" s="34"/>
      <c r="H45" s="34"/>
      <c r="I45" s="34"/>
      <c r="J45" s="54" t="s">
        <v>112</v>
      </c>
      <c r="K45" s="88"/>
      <c r="L45" s="93"/>
      <c r="M45" s="93"/>
      <c r="N45" s="93"/>
      <c r="O45" s="92" t="s">
        <v>40</v>
      </c>
      <c r="P45" s="92"/>
      <c r="Q45" s="92"/>
    </row>
    <row r="46" spans="1:19" ht="159.6" customHeight="1" x14ac:dyDescent="0.25">
      <c r="A46" s="10" t="s">
        <v>58</v>
      </c>
      <c r="B46" s="34" t="s">
        <v>61</v>
      </c>
      <c r="C46" s="34" t="s">
        <v>7</v>
      </c>
      <c r="D46" s="20">
        <f t="shared" si="2"/>
        <v>0</v>
      </c>
      <c r="E46" s="34"/>
      <c r="F46" s="34"/>
      <c r="G46" s="34"/>
      <c r="H46" s="34"/>
      <c r="I46" s="34"/>
      <c r="J46" s="54" t="s">
        <v>112</v>
      </c>
      <c r="K46" s="46"/>
      <c r="L46" s="46"/>
      <c r="M46" s="46"/>
      <c r="N46" s="46"/>
      <c r="O46" s="43"/>
      <c r="P46" s="43"/>
      <c r="Q46" s="43"/>
    </row>
    <row r="47" spans="1:19" ht="217.95" customHeight="1" x14ac:dyDescent="0.25">
      <c r="A47" s="10" t="s">
        <v>64</v>
      </c>
      <c r="B47" s="34" t="s">
        <v>61</v>
      </c>
      <c r="C47" s="34" t="s">
        <v>80</v>
      </c>
      <c r="D47" s="20">
        <f t="shared" si="2"/>
        <v>0</v>
      </c>
      <c r="E47" s="34">
        <v>0</v>
      </c>
      <c r="F47" s="34">
        <v>0</v>
      </c>
      <c r="G47" s="34"/>
      <c r="H47" s="34"/>
      <c r="I47" s="34"/>
      <c r="J47" s="54" t="s">
        <v>112</v>
      </c>
      <c r="K47" s="46"/>
      <c r="L47" s="46"/>
      <c r="M47" s="46"/>
      <c r="N47" s="46"/>
      <c r="O47" s="43"/>
      <c r="P47" s="43"/>
      <c r="Q47" s="43"/>
    </row>
    <row r="48" spans="1:19" ht="139.5" customHeight="1" x14ac:dyDescent="0.25">
      <c r="A48" s="11" t="s">
        <v>35</v>
      </c>
      <c r="B48" s="34" t="s">
        <v>61</v>
      </c>
      <c r="C48" s="34" t="s">
        <v>80</v>
      </c>
      <c r="D48" s="20">
        <f t="shared" si="2"/>
        <v>3273.8999999999996</v>
      </c>
      <c r="E48" s="58">
        <v>863.42</v>
      </c>
      <c r="F48" s="74">
        <v>385.76</v>
      </c>
      <c r="G48" s="78">
        <v>2024.72</v>
      </c>
      <c r="H48" s="34">
        <v>0</v>
      </c>
      <c r="I48" s="34">
        <v>0</v>
      </c>
      <c r="J48" s="34" t="s">
        <v>96</v>
      </c>
      <c r="K48" s="46"/>
      <c r="L48" s="46"/>
      <c r="M48" s="46"/>
      <c r="N48" s="46"/>
      <c r="O48" s="95" t="s">
        <v>154</v>
      </c>
      <c r="P48" s="95"/>
      <c r="Q48" s="95"/>
    </row>
    <row r="49" spans="1:21" ht="19.2" customHeight="1" x14ac:dyDescent="0.25">
      <c r="A49" s="106" t="s">
        <v>100</v>
      </c>
      <c r="B49" s="107"/>
      <c r="C49" s="107"/>
      <c r="D49" s="107"/>
      <c r="E49" s="107"/>
      <c r="F49" s="107"/>
      <c r="G49" s="107"/>
      <c r="H49" s="107"/>
      <c r="I49" s="107"/>
      <c r="J49" s="108"/>
      <c r="K49" s="51"/>
      <c r="L49" s="51"/>
      <c r="M49" s="51"/>
      <c r="N49" s="51"/>
      <c r="O49" s="52"/>
      <c r="P49" s="52"/>
      <c r="Q49" s="52"/>
    </row>
    <row r="50" spans="1:21" ht="122.4" customHeight="1" x14ac:dyDescent="0.25">
      <c r="A50" s="30" t="s">
        <v>48</v>
      </c>
      <c r="B50" s="29" t="s">
        <v>61</v>
      </c>
      <c r="C50" s="29" t="s">
        <v>7</v>
      </c>
      <c r="D50" s="36">
        <f t="shared" si="2"/>
        <v>377.65</v>
      </c>
      <c r="E50" s="29">
        <v>377.65</v>
      </c>
      <c r="F50" s="29">
        <v>0</v>
      </c>
      <c r="G50" s="29">
        <v>0</v>
      </c>
      <c r="H50" s="29">
        <v>0</v>
      </c>
      <c r="I50" s="29">
        <v>0</v>
      </c>
      <c r="J50" s="54" t="s">
        <v>112</v>
      </c>
      <c r="K50" s="46"/>
      <c r="L50" s="46"/>
      <c r="M50" s="46"/>
      <c r="N50" s="46"/>
      <c r="O50" s="35"/>
      <c r="P50" s="35"/>
      <c r="Q50" s="35"/>
    </row>
    <row r="51" spans="1:21" ht="17.399999999999999" x14ac:dyDescent="0.25">
      <c r="A51" s="96" t="s">
        <v>105</v>
      </c>
      <c r="B51" s="45"/>
      <c r="C51" s="45" t="s">
        <v>22</v>
      </c>
      <c r="D51" s="45">
        <f>D52+D53</f>
        <v>471653.77</v>
      </c>
      <c r="E51" s="25">
        <f t="shared" ref="E51:I51" si="4">E52+E53</f>
        <v>93429.99000000002</v>
      </c>
      <c r="F51" s="25">
        <f t="shared" si="4"/>
        <v>86765.010000000009</v>
      </c>
      <c r="G51" s="25">
        <f t="shared" si="4"/>
        <v>97310.25</v>
      </c>
      <c r="H51" s="25">
        <f t="shared" si="4"/>
        <v>95534.53</v>
      </c>
      <c r="I51" s="25">
        <f t="shared" si="4"/>
        <v>98613.99</v>
      </c>
      <c r="J51" s="98"/>
      <c r="K51" s="2"/>
    </row>
    <row r="52" spans="1:21" ht="17.399999999999999" x14ac:dyDescent="0.25">
      <c r="A52" s="96"/>
      <c r="B52" s="45"/>
      <c r="C52" s="45" t="s">
        <v>80</v>
      </c>
      <c r="D52" s="25">
        <f>E52+F52+G52+H52+I52</f>
        <v>197776.95000000004</v>
      </c>
      <c r="E52" s="25">
        <f>E19+E20+E22+E25+E37+E39+E41+E42+E43+E44+E45+E47+E48</f>
        <v>36890.570000000007</v>
      </c>
      <c r="F52" s="25">
        <f t="shared" ref="F52:I52" si="5">F19+F20+F22+F25+F37+F39+F41+F42+F43+F44+F45+F47+F48</f>
        <v>39428.82</v>
      </c>
      <c r="G52" s="25">
        <f t="shared" si="5"/>
        <v>43777.16</v>
      </c>
      <c r="H52" s="25">
        <f t="shared" si="5"/>
        <v>38917.170000000006</v>
      </c>
      <c r="I52" s="25">
        <f t="shared" si="5"/>
        <v>38763.230000000003</v>
      </c>
      <c r="J52" s="98"/>
      <c r="K52" s="2"/>
    </row>
    <row r="53" spans="1:21" ht="49.95" customHeight="1" x14ac:dyDescent="0.25">
      <c r="A53" s="97"/>
      <c r="B53" s="33"/>
      <c r="C53" s="33" t="s">
        <v>7</v>
      </c>
      <c r="D53" s="25">
        <f>E53+F53+G53+H53+I53</f>
        <v>273876.82</v>
      </c>
      <c r="E53" s="28">
        <f>E18+E24+E40+E46+E50</f>
        <v>56539.420000000006</v>
      </c>
      <c r="F53" s="28">
        <f>F18+F24+F40+F46+F50</f>
        <v>47336.19</v>
      </c>
      <c r="G53" s="28">
        <f>G18+G24+G40+G46+G50</f>
        <v>53533.09</v>
      </c>
      <c r="H53" s="28">
        <f>H18+H24+H40+H46+H50</f>
        <v>56617.36</v>
      </c>
      <c r="I53" s="28">
        <f>I18+I24+I40+I46+I50</f>
        <v>59850.76</v>
      </c>
      <c r="J53" s="99"/>
      <c r="K53" s="2"/>
    </row>
    <row r="54" spans="1:21" ht="24.75" customHeight="1" x14ac:dyDescent="0.25">
      <c r="A54" s="91" t="s">
        <v>104</v>
      </c>
      <c r="B54" s="91"/>
      <c r="C54" s="91"/>
      <c r="D54" s="91"/>
      <c r="E54" s="91"/>
      <c r="F54" s="91"/>
      <c r="G54" s="91"/>
      <c r="H54" s="91"/>
      <c r="I54" s="91"/>
      <c r="J54" s="91"/>
      <c r="K54" s="2"/>
    </row>
    <row r="55" spans="1:21" ht="26.25" customHeight="1" x14ac:dyDescent="0.25">
      <c r="A55" s="100" t="s">
        <v>23</v>
      </c>
      <c r="B55" s="100"/>
      <c r="C55" s="100"/>
      <c r="D55" s="100"/>
      <c r="E55" s="100"/>
      <c r="F55" s="100"/>
      <c r="G55" s="100"/>
      <c r="H55" s="100"/>
      <c r="I55" s="100"/>
      <c r="J55" s="100"/>
      <c r="K55" s="2"/>
    </row>
    <row r="56" spans="1:21" ht="160.94999999999999" customHeight="1" x14ac:dyDescent="0.25">
      <c r="A56" s="10" t="s">
        <v>41</v>
      </c>
      <c r="B56" s="34" t="s">
        <v>61</v>
      </c>
      <c r="C56" s="34" t="s">
        <v>80</v>
      </c>
      <c r="D56" s="20">
        <f>E56+F56+G56+H56+I56</f>
        <v>332238.72000000003</v>
      </c>
      <c r="E56" s="54">
        <v>62760.7</v>
      </c>
      <c r="F56" s="74">
        <v>64222.68</v>
      </c>
      <c r="G56" s="78">
        <v>70655.679999999993</v>
      </c>
      <c r="H56" s="53">
        <v>67299.83</v>
      </c>
      <c r="I56" s="53">
        <v>67299.83</v>
      </c>
      <c r="J56" s="54" t="s">
        <v>112</v>
      </c>
      <c r="K56" s="101"/>
      <c r="L56" s="90"/>
      <c r="M56" s="90"/>
      <c r="N56" s="90"/>
      <c r="O56" s="90" t="s">
        <v>46</v>
      </c>
      <c r="P56" s="90"/>
      <c r="Q56" s="90"/>
      <c r="R56" s="4"/>
      <c r="S56" s="4"/>
      <c r="T56" s="4"/>
      <c r="U56" s="4"/>
    </row>
    <row r="57" spans="1:21" ht="284.39999999999998" customHeight="1" x14ac:dyDescent="0.25">
      <c r="A57" s="10" t="s">
        <v>91</v>
      </c>
      <c r="B57" s="34" t="s">
        <v>61</v>
      </c>
      <c r="C57" s="34" t="s">
        <v>80</v>
      </c>
      <c r="D57" s="20">
        <f>E57+F57+G57+H57+I57</f>
        <v>3482.74</v>
      </c>
      <c r="E57" s="54">
        <v>917.88</v>
      </c>
      <c r="F57" s="74">
        <v>1905.66</v>
      </c>
      <c r="G57" s="16">
        <v>659.2</v>
      </c>
      <c r="H57" s="34">
        <v>0</v>
      </c>
      <c r="I57" s="34">
        <v>0</v>
      </c>
      <c r="J57" s="54" t="s">
        <v>112</v>
      </c>
      <c r="K57" s="101"/>
      <c r="L57" s="90"/>
      <c r="M57" s="90"/>
      <c r="N57" s="90"/>
      <c r="O57" s="102" t="s">
        <v>137</v>
      </c>
      <c r="P57" s="102"/>
      <c r="Q57" s="102"/>
      <c r="R57" s="102"/>
    </row>
    <row r="58" spans="1:21" ht="140.4" customHeight="1" x14ac:dyDescent="0.25">
      <c r="A58" s="11" t="s">
        <v>77</v>
      </c>
      <c r="B58" s="34" t="s">
        <v>61</v>
      </c>
      <c r="C58" s="34" t="s">
        <v>80</v>
      </c>
      <c r="D58" s="20">
        <f>E58+F58+G58+H58+I58</f>
        <v>44.96</v>
      </c>
      <c r="E58" s="54">
        <v>44.96</v>
      </c>
      <c r="F58" s="34">
        <v>0</v>
      </c>
      <c r="G58" s="34">
        <v>0</v>
      </c>
      <c r="H58" s="34">
        <v>0</v>
      </c>
      <c r="I58" s="34">
        <v>0</v>
      </c>
      <c r="J58" s="54" t="s">
        <v>112</v>
      </c>
      <c r="K58" s="38"/>
      <c r="L58" s="39"/>
      <c r="M58" s="39"/>
      <c r="N58" s="39"/>
      <c r="O58" s="39">
        <v>32</v>
      </c>
      <c r="P58" s="39"/>
      <c r="Q58" s="39"/>
      <c r="R58" s="39"/>
    </row>
    <row r="59" spans="1:21" ht="144" x14ac:dyDescent="0.25">
      <c r="A59" s="11" t="s">
        <v>11</v>
      </c>
      <c r="B59" s="34" t="s">
        <v>61</v>
      </c>
      <c r="C59" s="34" t="s">
        <v>7</v>
      </c>
      <c r="D59" s="20">
        <f>E59+F59+G59+H59+I59</f>
        <v>707132.78999999992</v>
      </c>
      <c r="E59" s="54">
        <v>129657.09</v>
      </c>
      <c r="F59" s="74">
        <v>135422.46</v>
      </c>
      <c r="G59" s="34">
        <v>138924.99</v>
      </c>
      <c r="H59" s="34">
        <v>147215.38</v>
      </c>
      <c r="I59" s="34">
        <v>155912.87</v>
      </c>
      <c r="J59" s="54" t="s">
        <v>112</v>
      </c>
      <c r="O59" s="32" t="s">
        <v>95</v>
      </c>
      <c r="P59" s="32"/>
      <c r="Q59" s="32"/>
    </row>
    <row r="60" spans="1:21" ht="144" x14ac:dyDescent="0.25">
      <c r="A60" s="11" t="s">
        <v>92</v>
      </c>
      <c r="B60" s="34" t="s">
        <v>61</v>
      </c>
      <c r="C60" s="34" t="s">
        <v>54</v>
      </c>
      <c r="D60" s="40">
        <f>E60+F60+G60+H60+I60</f>
        <v>74305.540000000008</v>
      </c>
      <c r="E60" s="54">
        <v>5166.34</v>
      </c>
      <c r="F60" s="74">
        <v>16848</v>
      </c>
      <c r="G60" s="16">
        <v>16473.599999999999</v>
      </c>
      <c r="H60" s="53">
        <v>16473.599999999999</v>
      </c>
      <c r="I60" s="34">
        <v>19344</v>
      </c>
      <c r="J60" s="54" t="s">
        <v>112</v>
      </c>
    </row>
    <row r="61" spans="1:21" ht="17.399999999999999" x14ac:dyDescent="0.25">
      <c r="A61" s="91" t="s">
        <v>30</v>
      </c>
      <c r="B61" s="91"/>
      <c r="C61" s="91"/>
      <c r="D61" s="91"/>
      <c r="E61" s="91"/>
      <c r="F61" s="91"/>
      <c r="G61" s="91"/>
      <c r="H61" s="91"/>
      <c r="I61" s="91"/>
      <c r="J61" s="91"/>
    </row>
    <row r="62" spans="1:21" ht="138" customHeight="1" x14ac:dyDescent="0.25">
      <c r="A62" s="57" t="s">
        <v>134</v>
      </c>
      <c r="B62" s="34" t="s">
        <v>61</v>
      </c>
      <c r="C62" s="34" t="s">
        <v>7</v>
      </c>
      <c r="D62" s="20">
        <f>E62+F62+G62+H62+I62</f>
        <v>33523.550000000003</v>
      </c>
      <c r="E62" s="54">
        <v>10138.35</v>
      </c>
      <c r="F62" s="74">
        <v>8526.35</v>
      </c>
      <c r="G62" s="34">
        <v>4952.95</v>
      </c>
      <c r="H62" s="34">
        <v>4952.95</v>
      </c>
      <c r="I62" s="34">
        <v>4952.95</v>
      </c>
      <c r="J62" s="54" t="s">
        <v>112</v>
      </c>
      <c r="O62" s="6" t="s">
        <v>47</v>
      </c>
    </row>
    <row r="63" spans="1:21" ht="130.94999999999999" customHeight="1" x14ac:dyDescent="0.25">
      <c r="A63" s="57" t="s">
        <v>134</v>
      </c>
      <c r="B63" s="34" t="s">
        <v>61</v>
      </c>
      <c r="C63" s="34" t="s">
        <v>54</v>
      </c>
      <c r="D63" s="20">
        <f>E63+F63+G63+H63+I63</f>
        <v>50445.5</v>
      </c>
      <c r="E63" s="54">
        <v>5404</v>
      </c>
      <c r="F63" s="74">
        <v>11412.1</v>
      </c>
      <c r="G63" s="53">
        <v>11209.8</v>
      </c>
      <c r="H63" s="53">
        <v>11209.8</v>
      </c>
      <c r="I63" s="34">
        <v>11209.8</v>
      </c>
      <c r="J63" s="54" t="s">
        <v>112</v>
      </c>
      <c r="O63" s="6"/>
      <c r="P63" s="31"/>
    </row>
    <row r="64" spans="1:21" ht="1.2" customHeight="1" x14ac:dyDescent="0.25">
      <c r="A64" s="57"/>
      <c r="B64" s="76"/>
      <c r="C64" s="76"/>
      <c r="D64" s="20"/>
      <c r="E64" s="76"/>
      <c r="F64" s="76"/>
      <c r="G64" s="78"/>
      <c r="H64" s="76"/>
      <c r="I64" s="76"/>
      <c r="J64" s="76"/>
      <c r="O64" s="6"/>
      <c r="P64" s="31"/>
    </row>
    <row r="65" spans="1:18" ht="123.6" customHeight="1" x14ac:dyDescent="0.25">
      <c r="A65" s="11" t="s">
        <v>21</v>
      </c>
      <c r="B65" s="34" t="s">
        <v>61</v>
      </c>
      <c r="C65" s="34" t="s">
        <v>80</v>
      </c>
      <c r="D65" s="20">
        <f>E65+F65+G65+H65+I65</f>
        <v>1478.1100000000001</v>
      </c>
      <c r="E65" s="54">
        <v>226.37</v>
      </c>
      <c r="F65" s="16">
        <v>311.3</v>
      </c>
      <c r="G65" s="53">
        <v>313.48</v>
      </c>
      <c r="H65" s="53">
        <v>313.48</v>
      </c>
      <c r="I65" s="53">
        <v>313.48</v>
      </c>
      <c r="J65" s="54" t="s">
        <v>112</v>
      </c>
      <c r="O65" s="95"/>
      <c r="P65" s="95"/>
      <c r="Q65" s="95"/>
    </row>
    <row r="66" spans="1:18" ht="35.25" customHeight="1" x14ac:dyDescent="0.25">
      <c r="A66" s="103"/>
      <c r="B66" s="104"/>
      <c r="C66" s="104"/>
      <c r="D66" s="104"/>
      <c r="E66" s="104"/>
      <c r="F66" s="105"/>
      <c r="G66" s="105"/>
      <c r="H66" s="105"/>
      <c r="I66" s="105"/>
      <c r="J66" s="105"/>
    </row>
    <row r="67" spans="1:18" ht="33" customHeight="1" x14ac:dyDescent="0.25">
      <c r="A67" s="91" t="s">
        <v>24</v>
      </c>
      <c r="B67" s="91"/>
      <c r="C67" s="91"/>
      <c r="D67" s="91"/>
      <c r="E67" s="91"/>
      <c r="F67" s="91"/>
      <c r="G67" s="91"/>
      <c r="H67" s="91"/>
      <c r="I67" s="91"/>
      <c r="J67" s="91"/>
    </row>
    <row r="68" spans="1:18" ht="231" customHeight="1" x14ac:dyDescent="0.25">
      <c r="A68" s="10" t="s">
        <v>89</v>
      </c>
      <c r="B68" s="34" t="s">
        <v>61</v>
      </c>
      <c r="C68" s="34" t="s">
        <v>7</v>
      </c>
      <c r="D68" s="20">
        <f>E68+F68+G68+H68+I68</f>
        <v>491.96</v>
      </c>
      <c r="E68" s="54">
        <v>491.96</v>
      </c>
      <c r="F68" s="34">
        <v>0</v>
      </c>
      <c r="G68" s="34">
        <v>0</v>
      </c>
      <c r="H68" s="34">
        <v>0</v>
      </c>
      <c r="I68" s="34">
        <v>0</v>
      </c>
      <c r="J68" s="54" t="s">
        <v>112</v>
      </c>
      <c r="O68" s="90" t="s">
        <v>7</v>
      </c>
      <c r="P68" s="90"/>
      <c r="Q68" s="90"/>
      <c r="R68" s="90"/>
    </row>
    <row r="69" spans="1:18" ht="244.2" customHeight="1" x14ac:dyDescent="0.25">
      <c r="A69" s="10" t="s">
        <v>90</v>
      </c>
      <c r="B69" s="34" t="s">
        <v>61</v>
      </c>
      <c r="C69" s="34" t="s">
        <v>80</v>
      </c>
      <c r="D69" s="20">
        <f>E69+F69+G69+H69+I69</f>
        <v>4126.9500000000007</v>
      </c>
      <c r="E69" s="60">
        <f>E70+E71+E72+E73+E74+E75+E76+E77+E78+E79+E80+E81+E82+E83+E84+E85+E86</f>
        <v>22.76</v>
      </c>
      <c r="F69" s="60">
        <f>F70+F71+F72+F73+F74+F75+F76+F77+F78+F79+F80+F81+F82+F83+F84+F85+F86</f>
        <v>0</v>
      </c>
      <c r="G69" s="60">
        <f t="shared" ref="G69:I69" si="6">G70+G71+G72+G73+G74+G75+G76+G77+G78+G79+G80+G81+G82+G83+G84+G85+G86</f>
        <v>2645.76</v>
      </c>
      <c r="H69" s="77">
        <f t="shared" si="6"/>
        <v>1458.43</v>
      </c>
      <c r="I69" s="54">
        <f t="shared" si="6"/>
        <v>0</v>
      </c>
      <c r="J69" s="99" t="s">
        <v>96</v>
      </c>
      <c r="O69" s="90" t="s">
        <v>51</v>
      </c>
      <c r="P69" s="90"/>
      <c r="Q69" s="90"/>
      <c r="R69" s="39"/>
    </row>
    <row r="70" spans="1:18" ht="73.95" customHeight="1" x14ac:dyDescent="0.25">
      <c r="A70" s="10" t="s">
        <v>160</v>
      </c>
      <c r="B70" s="34" t="s">
        <v>61</v>
      </c>
      <c r="C70" s="34" t="s">
        <v>80</v>
      </c>
      <c r="D70" s="20">
        <f t="shared" ref="D70:D90" si="7">E70+F70+G70+H70+I70</f>
        <v>129.56</v>
      </c>
      <c r="E70" s="34"/>
      <c r="F70" s="50">
        <v>0</v>
      </c>
      <c r="G70" s="59">
        <v>0</v>
      </c>
      <c r="H70" s="34">
        <v>129.56</v>
      </c>
      <c r="I70" s="34"/>
      <c r="J70" s="109"/>
      <c r="O70" s="39"/>
      <c r="P70" s="39"/>
      <c r="Q70" s="39"/>
      <c r="R70" s="39"/>
    </row>
    <row r="71" spans="1:18" ht="73.95" customHeight="1" x14ac:dyDescent="0.25">
      <c r="A71" s="10" t="s">
        <v>133</v>
      </c>
      <c r="B71" s="34" t="s">
        <v>61</v>
      </c>
      <c r="C71" s="34" t="s">
        <v>80</v>
      </c>
      <c r="D71" s="20">
        <f t="shared" si="7"/>
        <v>0</v>
      </c>
      <c r="E71" s="34"/>
      <c r="F71" s="34"/>
      <c r="G71" s="34"/>
      <c r="H71" s="34"/>
      <c r="I71" s="34"/>
      <c r="J71" s="109"/>
      <c r="O71" s="39"/>
      <c r="P71" s="39"/>
      <c r="Q71" s="39"/>
      <c r="R71" s="39"/>
    </row>
    <row r="72" spans="1:18" ht="64.2" customHeight="1" x14ac:dyDescent="0.25">
      <c r="A72" s="10" t="s">
        <v>132</v>
      </c>
      <c r="B72" s="34" t="s">
        <v>61</v>
      </c>
      <c r="C72" s="34" t="s">
        <v>80</v>
      </c>
      <c r="D72" s="20">
        <f t="shared" si="7"/>
        <v>0</v>
      </c>
      <c r="E72" s="34"/>
      <c r="F72" s="34"/>
      <c r="G72" s="34"/>
      <c r="H72" s="34"/>
      <c r="I72" s="34"/>
      <c r="J72" s="109"/>
      <c r="O72" s="39"/>
      <c r="P72" s="39"/>
      <c r="Q72" s="39"/>
      <c r="R72" s="39"/>
    </row>
    <row r="73" spans="1:18" ht="64.2" customHeight="1" x14ac:dyDescent="0.25">
      <c r="A73" s="10" t="s">
        <v>131</v>
      </c>
      <c r="B73" s="34" t="s">
        <v>61</v>
      </c>
      <c r="C73" s="34" t="s">
        <v>80</v>
      </c>
      <c r="D73" s="20">
        <f t="shared" si="7"/>
        <v>0</v>
      </c>
      <c r="E73" s="34"/>
      <c r="F73" s="34"/>
      <c r="G73" s="34"/>
      <c r="H73" s="34"/>
      <c r="I73" s="34"/>
      <c r="J73" s="109"/>
      <c r="O73" s="39"/>
      <c r="P73" s="39"/>
      <c r="Q73" s="39"/>
      <c r="R73" s="39"/>
    </row>
    <row r="74" spans="1:18" ht="90.6" customHeight="1" x14ac:dyDescent="0.25">
      <c r="A74" s="10" t="s">
        <v>139</v>
      </c>
      <c r="B74" s="34" t="s">
        <v>61</v>
      </c>
      <c r="C74" s="34" t="s">
        <v>80</v>
      </c>
      <c r="D74" s="20">
        <f t="shared" si="7"/>
        <v>843.64</v>
      </c>
      <c r="E74" s="34"/>
      <c r="F74" s="34"/>
      <c r="G74" s="59">
        <v>0</v>
      </c>
      <c r="H74" s="34">
        <v>843.64</v>
      </c>
      <c r="I74" s="34"/>
      <c r="J74" s="109"/>
      <c r="O74" s="39"/>
      <c r="P74" s="39"/>
      <c r="Q74" s="39"/>
      <c r="R74" s="39"/>
    </row>
    <row r="75" spans="1:18" ht="13.95" customHeight="1" x14ac:dyDescent="0.25">
      <c r="A75" s="10"/>
      <c r="B75" s="34" t="s">
        <v>61</v>
      </c>
      <c r="C75" s="34" t="s">
        <v>80</v>
      </c>
      <c r="D75" s="20">
        <f t="shared" si="7"/>
        <v>0</v>
      </c>
      <c r="E75" s="34"/>
      <c r="F75" s="34"/>
      <c r="G75" s="59"/>
      <c r="H75" s="34"/>
      <c r="I75" s="34"/>
      <c r="J75" s="109"/>
      <c r="O75" s="39" t="s">
        <v>82</v>
      </c>
      <c r="P75" s="39"/>
      <c r="Q75" s="39"/>
      <c r="R75" s="39"/>
    </row>
    <row r="76" spans="1:18" ht="73.2" customHeight="1" x14ac:dyDescent="0.25">
      <c r="A76" s="10" t="s">
        <v>130</v>
      </c>
      <c r="B76" s="34" t="s">
        <v>61</v>
      </c>
      <c r="C76" s="34" t="s">
        <v>80</v>
      </c>
      <c r="D76" s="20">
        <f t="shared" si="7"/>
        <v>41.37</v>
      </c>
      <c r="E76" s="34"/>
      <c r="F76" s="34">
        <v>0</v>
      </c>
      <c r="G76" s="59">
        <v>0</v>
      </c>
      <c r="H76" s="34">
        <v>41.37</v>
      </c>
      <c r="I76" s="34"/>
      <c r="J76" s="109"/>
      <c r="O76" s="39"/>
      <c r="P76" s="39"/>
      <c r="Q76" s="39"/>
      <c r="R76" s="39"/>
    </row>
    <row r="77" spans="1:18" ht="65.400000000000006" customHeight="1" x14ac:dyDescent="0.25">
      <c r="A77" s="10" t="s">
        <v>161</v>
      </c>
      <c r="B77" s="34" t="s">
        <v>61</v>
      </c>
      <c r="C77" s="34" t="s">
        <v>80</v>
      </c>
      <c r="D77" s="20">
        <f t="shared" si="7"/>
        <v>96.52</v>
      </c>
      <c r="E77" s="34"/>
      <c r="F77" s="34">
        <v>0</v>
      </c>
      <c r="G77" s="59">
        <v>0</v>
      </c>
      <c r="H77" s="34">
        <v>96.52</v>
      </c>
      <c r="I77" s="34"/>
      <c r="J77" s="109"/>
      <c r="O77" s="39" t="s">
        <v>83</v>
      </c>
      <c r="P77" s="39"/>
      <c r="Q77" s="39"/>
      <c r="R77" s="39"/>
    </row>
    <row r="78" spans="1:18" ht="65.400000000000006" customHeight="1" x14ac:dyDescent="0.25">
      <c r="A78" s="10" t="s">
        <v>162</v>
      </c>
      <c r="B78" s="34" t="s">
        <v>61</v>
      </c>
      <c r="C78" s="34" t="s">
        <v>80</v>
      </c>
      <c r="D78" s="20">
        <f t="shared" si="7"/>
        <v>347.34</v>
      </c>
      <c r="E78" s="34"/>
      <c r="F78" s="34"/>
      <c r="G78" s="59">
        <v>0</v>
      </c>
      <c r="H78" s="34">
        <v>347.34</v>
      </c>
      <c r="I78" s="34"/>
      <c r="J78" s="109"/>
      <c r="O78" s="39" t="s">
        <v>84</v>
      </c>
      <c r="P78" s="39"/>
      <c r="Q78" s="39"/>
      <c r="R78" s="39"/>
    </row>
    <row r="79" spans="1:18" ht="78" customHeight="1" x14ac:dyDescent="0.25">
      <c r="A79" s="10" t="s">
        <v>129</v>
      </c>
      <c r="B79" s="34" t="s">
        <v>61</v>
      </c>
      <c r="C79" s="34" t="s">
        <v>80</v>
      </c>
      <c r="D79" s="20">
        <f t="shared" si="7"/>
        <v>22.76</v>
      </c>
      <c r="E79" s="34">
        <v>22.76</v>
      </c>
      <c r="F79" s="34"/>
      <c r="G79" s="34"/>
      <c r="H79" s="34"/>
      <c r="I79" s="34"/>
      <c r="J79" s="109"/>
      <c r="O79" s="39"/>
      <c r="P79" s="39"/>
      <c r="Q79" s="39"/>
      <c r="R79" s="39"/>
    </row>
    <row r="80" spans="1:18" ht="74.400000000000006" customHeight="1" x14ac:dyDescent="0.25">
      <c r="A80" s="10" t="s">
        <v>128</v>
      </c>
      <c r="B80" s="34" t="s">
        <v>61</v>
      </c>
      <c r="C80" s="34" t="s">
        <v>80</v>
      </c>
      <c r="D80" s="20">
        <f t="shared" si="7"/>
        <v>0</v>
      </c>
      <c r="E80" s="34"/>
      <c r="F80" s="34"/>
      <c r="G80" s="34"/>
      <c r="H80" s="34"/>
      <c r="I80" s="34"/>
      <c r="J80" s="109"/>
      <c r="O80" s="39"/>
      <c r="P80" s="39"/>
      <c r="Q80" s="39"/>
      <c r="R80" s="39"/>
    </row>
    <row r="81" spans="1:20" ht="77.400000000000006" customHeight="1" x14ac:dyDescent="0.25">
      <c r="A81" s="10" t="s">
        <v>127</v>
      </c>
      <c r="B81" s="34" t="s">
        <v>61</v>
      </c>
      <c r="C81" s="34" t="s">
        <v>80</v>
      </c>
      <c r="D81" s="20">
        <f t="shared" si="7"/>
        <v>0</v>
      </c>
      <c r="E81" s="34"/>
      <c r="F81" s="34"/>
      <c r="G81" s="34"/>
      <c r="H81" s="34"/>
      <c r="I81" s="34"/>
      <c r="J81" s="109"/>
      <c r="O81" s="39"/>
      <c r="P81" s="39"/>
      <c r="Q81" s="39"/>
      <c r="R81" s="39"/>
    </row>
    <row r="82" spans="1:20" ht="77.400000000000006" customHeight="1" x14ac:dyDescent="0.25">
      <c r="A82" s="10" t="s">
        <v>126</v>
      </c>
      <c r="B82" s="34" t="s">
        <v>61</v>
      </c>
      <c r="C82" s="34" t="s">
        <v>80</v>
      </c>
      <c r="D82" s="20">
        <f t="shared" si="7"/>
        <v>0</v>
      </c>
      <c r="E82" s="34"/>
      <c r="F82" s="34"/>
      <c r="G82" s="34"/>
      <c r="H82" s="34"/>
      <c r="I82" s="34"/>
      <c r="J82" s="109"/>
      <c r="O82" s="39"/>
      <c r="P82" s="39"/>
      <c r="Q82" s="39"/>
      <c r="R82" s="39"/>
    </row>
    <row r="83" spans="1:20" ht="65.400000000000006" customHeight="1" x14ac:dyDescent="0.25">
      <c r="A83" s="10" t="s">
        <v>125</v>
      </c>
      <c r="B83" s="34" t="s">
        <v>61</v>
      </c>
      <c r="C83" s="34" t="s">
        <v>80</v>
      </c>
      <c r="D83" s="20">
        <f t="shared" si="7"/>
        <v>0</v>
      </c>
      <c r="E83" s="34"/>
      <c r="F83" s="34"/>
      <c r="G83" s="34"/>
      <c r="H83" s="34"/>
      <c r="I83" s="34"/>
      <c r="J83" s="109"/>
      <c r="O83" s="39"/>
      <c r="P83" s="39"/>
      <c r="Q83" s="39"/>
      <c r="R83" s="39"/>
    </row>
    <row r="84" spans="1:20" ht="65.400000000000006" customHeight="1" x14ac:dyDescent="0.25">
      <c r="A84" s="10" t="s">
        <v>124</v>
      </c>
      <c r="B84" s="34" t="s">
        <v>61</v>
      </c>
      <c r="C84" s="34" t="s">
        <v>80</v>
      </c>
      <c r="D84" s="20">
        <f t="shared" si="7"/>
        <v>0</v>
      </c>
      <c r="E84" s="34"/>
      <c r="F84" s="34"/>
      <c r="G84" s="34"/>
      <c r="H84" s="34"/>
      <c r="I84" s="34"/>
      <c r="J84" s="109"/>
      <c r="O84" s="39"/>
      <c r="P84" s="39"/>
      <c r="Q84" s="39"/>
      <c r="R84" s="39"/>
    </row>
    <row r="85" spans="1:20" ht="77.400000000000006" customHeight="1" x14ac:dyDescent="0.25">
      <c r="A85" s="10" t="s">
        <v>123</v>
      </c>
      <c r="B85" s="34" t="s">
        <v>61</v>
      </c>
      <c r="C85" s="34" t="s">
        <v>80</v>
      </c>
      <c r="D85" s="20">
        <f t="shared" si="7"/>
        <v>0</v>
      </c>
      <c r="E85" s="34"/>
      <c r="F85" s="34"/>
      <c r="G85" s="34"/>
      <c r="H85" s="34"/>
      <c r="I85" s="34"/>
      <c r="J85" s="109"/>
      <c r="O85" s="39"/>
      <c r="P85" s="39"/>
      <c r="Q85" s="39"/>
      <c r="R85" s="39"/>
    </row>
    <row r="86" spans="1:20" ht="108" customHeight="1" x14ac:dyDescent="0.25">
      <c r="A86" s="10" t="s">
        <v>140</v>
      </c>
      <c r="B86" s="34" t="s">
        <v>61</v>
      </c>
      <c r="C86" s="34" t="s">
        <v>80</v>
      </c>
      <c r="D86" s="20">
        <f t="shared" si="7"/>
        <v>2645.76</v>
      </c>
      <c r="E86" s="34">
        <v>0</v>
      </c>
      <c r="F86" s="16">
        <v>0</v>
      </c>
      <c r="G86" s="59">
        <v>2645.76</v>
      </c>
      <c r="H86" s="34"/>
      <c r="I86" s="34"/>
      <c r="J86" s="110"/>
      <c r="O86" s="39" t="s">
        <v>78</v>
      </c>
      <c r="P86" s="39"/>
      <c r="Q86" s="39"/>
      <c r="R86" s="39"/>
    </row>
    <row r="87" spans="1:20" ht="255.6" customHeight="1" x14ac:dyDescent="0.25">
      <c r="A87" s="10" t="s">
        <v>152</v>
      </c>
      <c r="B87" s="34" t="s">
        <v>61</v>
      </c>
      <c r="C87" s="34" t="s">
        <v>7</v>
      </c>
      <c r="D87" s="20">
        <f t="shared" si="7"/>
        <v>463.71</v>
      </c>
      <c r="E87" s="34">
        <v>0</v>
      </c>
      <c r="F87" s="74">
        <v>419.83</v>
      </c>
      <c r="G87" s="34">
        <v>43.88</v>
      </c>
      <c r="H87" s="54">
        <v>0</v>
      </c>
      <c r="I87" s="34">
        <v>0</v>
      </c>
      <c r="J87" s="54" t="s">
        <v>112</v>
      </c>
      <c r="O87" s="39"/>
      <c r="P87" s="19"/>
      <c r="Q87" s="39"/>
      <c r="R87" s="39"/>
      <c r="T87" s="1" t="s">
        <v>72</v>
      </c>
    </row>
    <row r="88" spans="1:20" ht="301.95" customHeight="1" x14ac:dyDescent="0.25">
      <c r="A88" s="10" t="s">
        <v>144</v>
      </c>
      <c r="B88" s="34" t="s">
        <v>61</v>
      </c>
      <c r="C88" s="34" t="s">
        <v>54</v>
      </c>
      <c r="D88" s="20">
        <f t="shared" si="7"/>
        <v>5326.5599999999995</v>
      </c>
      <c r="E88" s="34">
        <v>0</v>
      </c>
      <c r="F88" s="74">
        <v>3176.63</v>
      </c>
      <c r="G88" s="34">
        <v>2149.9299999999998</v>
      </c>
      <c r="H88" s="34">
        <v>0</v>
      </c>
      <c r="I88" s="34">
        <v>0</v>
      </c>
      <c r="J88" s="54" t="s">
        <v>112</v>
      </c>
      <c r="O88" s="39"/>
      <c r="P88" s="39"/>
      <c r="Q88" s="39"/>
      <c r="R88" s="39"/>
    </row>
    <row r="89" spans="1:20" ht="256.95" customHeight="1" x14ac:dyDescent="0.25">
      <c r="A89" s="10" t="s">
        <v>113</v>
      </c>
      <c r="B89" s="34" t="s">
        <v>61</v>
      </c>
      <c r="C89" s="34" t="s">
        <v>80</v>
      </c>
      <c r="D89" s="20">
        <f t="shared" si="7"/>
        <v>21.48</v>
      </c>
      <c r="E89" s="34">
        <v>0</v>
      </c>
      <c r="F89" s="74">
        <v>13.35</v>
      </c>
      <c r="G89" s="34">
        <v>8.1300000000000008</v>
      </c>
      <c r="H89" s="34">
        <v>0</v>
      </c>
      <c r="I89" s="34"/>
      <c r="J89" s="54" t="s">
        <v>112</v>
      </c>
      <c r="O89" s="90" t="s">
        <v>53</v>
      </c>
      <c r="P89" s="90"/>
      <c r="Q89" s="39"/>
      <c r="R89" s="39"/>
    </row>
    <row r="90" spans="1:20" ht="229.95" customHeight="1" x14ac:dyDescent="0.25">
      <c r="A90" s="15" t="s">
        <v>85</v>
      </c>
      <c r="B90" s="34" t="s">
        <v>61</v>
      </c>
      <c r="C90" s="34" t="s">
        <v>80</v>
      </c>
      <c r="D90" s="20">
        <f t="shared" si="7"/>
        <v>8924.82</v>
      </c>
      <c r="E90" s="55">
        <v>3249.39</v>
      </c>
      <c r="F90" s="16">
        <v>4573.37</v>
      </c>
      <c r="G90" s="34">
        <v>1102.06</v>
      </c>
      <c r="H90" s="34">
        <v>0</v>
      </c>
      <c r="I90" s="34">
        <v>0</v>
      </c>
      <c r="J90" s="54" t="s">
        <v>112</v>
      </c>
      <c r="K90" s="101"/>
      <c r="L90" s="90"/>
      <c r="M90" s="90"/>
      <c r="N90" s="90"/>
      <c r="O90" s="102" t="s">
        <v>136</v>
      </c>
      <c r="P90" s="102"/>
      <c r="Q90" s="102"/>
      <c r="R90" s="102"/>
      <c r="S90" s="4"/>
    </row>
    <row r="91" spans="1:20" ht="36" customHeight="1" x14ac:dyDescent="0.25">
      <c r="A91" s="91" t="s">
        <v>31</v>
      </c>
      <c r="B91" s="91"/>
      <c r="C91" s="91"/>
      <c r="D91" s="91"/>
      <c r="E91" s="91"/>
      <c r="F91" s="91"/>
      <c r="G91" s="91"/>
      <c r="H91" s="91"/>
      <c r="I91" s="91"/>
      <c r="J91" s="91"/>
    </row>
    <row r="92" spans="1:20" ht="178.2" customHeight="1" x14ac:dyDescent="0.25">
      <c r="A92" s="10" t="s">
        <v>150</v>
      </c>
      <c r="B92" s="34" t="s">
        <v>61</v>
      </c>
      <c r="C92" s="34" t="s">
        <v>7</v>
      </c>
      <c r="D92" s="40">
        <f>E92+F92+G92+H92+I92</f>
        <v>1228.45</v>
      </c>
      <c r="E92" s="40">
        <v>0</v>
      </c>
      <c r="F92" s="40">
        <v>0</v>
      </c>
      <c r="G92" s="77">
        <v>1228.45</v>
      </c>
      <c r="H92" s="40">
        <v>0</v>
      </c>
      <c r="I92" s="40">
        <v>0</v>
      </c>
      <c r="J92" s="54" t="s">
        <v>112</v>
      </c>
    </row>
    <row r="93" spans="1:20" ht="106.8" customHeight="1" x14ac:dyDescent="0.25">
      <c r="A93" s="34" t="s">
        <v>69</v>
      </c>
      <c r="B93" s="99" t="s">
        <v>61</v>
      </c>
      <c r="C93" s="99" t="s">
        <v>80</v>
      </c>
      <c r="D93" s="40">
        <f t="shared" ref="D93:D105" si="8">E93+F93+G93+H93+I93</f>
        <v>70.53</v>
      </c>
      <c r="E93" s="40">
        <f>E94+E95+E96+E97+E98+E99+E100</f>
        <v>0</v>
      </c>
      <c r="F93" s="40">
        <f>F94+F95+F96+F97+F98+F99+F100</f>
        <v>0</v>
      </c>
      <c r="G93" s="61">
        <f t="shared" ref="G93:I93" si="9">G94+G95+G96+G97+G98+G99+G100</f>
        <v>0</v>
      </c>
      <c r="H93" s="40">
        <f t="shared" si="9"/>
        <v>70.53</v>
      </c>
      <c r="I93" s="40">
        <f t="shared" si="9"/>
        <v>0</v>
      </c>
      <c r="J93" s="99" t="s">
        <v>112</v>
      </c>
    </row>
    <row r="94" spans="1:20" ht="46.95" customHeight="1" x14ac:dyDescent="0.25">
      <c r="A94" s="21" t="s">
        <v>122</v>
      </c>
      <c r="B94" s="109"/>
      <c r="C94" s="109"/>
      <c r="D94" s="77">
        <f t="shared" si="8"/>
        <v>49.7</v>
      </c>
      <c r="E94" s="40"/>
      <c r="F94" s="34">
        <v>0</v>
      </c>
      <c r="G94" s="16">
        <v>0</v>
      </c>
      <c r="H94" s="61">
        <v>49.7</v>
      </c>
      <c r="I94" s="40"/>
      <c r="J94" s="109"/>
      <c r="O94" s="1" t="s">
        <v>79</v>
      </c>
    </row>
    <row r="95" spans="1:20" ht="48" customHeight="1" x14ac:dyDescent="0.25">
      <c r="A95" s="18" t="s">
        <v>73</v>
      </c>
      <c r="B95" s="109"/>
      <c r="C95" s="109"/>
      <c r="D95" s="40">
        <f t="shared" si="8"/>
        <v>20.83</v>
      </c>
      <c r="E95" s="40"/>
      <c r="F95" s="34">
        <v>0</v>
      </c>
      <c r="G95" s="59">
        <v>0</v>
      </c>
      <c r="H95" s="40">
        <v>20.83</v>
      </c>
      <c r="I95" s="40"/>
      <c r="J95" s="109"/>
    </row>
    <row r="96" spans="1:20" ht="48.6" customHeight="1" x14ac:dyDescent="0.25">
      <c r="A96" s="18" t="s">
        <v>121</v>
      </c>
      <c r="B96" s="109"/>
      <c r="C96" s="109"/>
      <c r="D96" s="40">
        <f t="shared" si="8"/>
        <v>0</v>
      </c>
      <c r="E96" s="40"/>
      <c r="F96" s="34">
        <v>0</v>
      </c>
      <c r="G96" s="59"/>
      <c r="H96" s="34"/>
      <c r="I96" s="40"/>
      <c r="J96" s="109"/>
    </row>
    <row r="97" spans="1:18" ht="42" customHeight="1" x14ac:dyDescent="0.25">
      <c r="A97" s="21" t="s">
        <v>120</v>
      </c>
      <c r="B97" s="109"/>
      <c r="C97" s="109"/>
      <c r="D97" s="40">
        <f t="shared" si="8"/>
        <v>0</v>
      </c>
      <c r="E97" s="40"/>
      <c r="F97" s="40"/>
      <c r="G97" s="59"/>
      <c r="H97" s="40"/>
      <c r="I97" s="40"/>
      <c r="J97" s="109"/>
    </row>
    <row r="98" spans="1:18" ht="38.4" customHeight="1" x14ac:dyDescent="0.25">
      <c r="A98" s="18" t="s">
        <v>119</v>
      </c>
      <c r="B98" s="109"/>
      <c r="C98" s="109"/>
      <c r="D98" s="40">
        <f t="shared" si="8"/>
        <v>0</v>
      </c>
      <c r="E98" s="40"/>
      <c r="F98" s="40"/>
      <c r="G98" s="59"/>
      <c r="H98" s="34"/>
      <c r="I98" s="40"/>
      <c r="J98" s="109"/>
    </row>
    <row r="99" spans="1:18" ht="38.4" customHeight="1" x14ac:dyDescent="0.25">
      <c r="A99" s="22" t="s">
        <v>118</v>
      </c>
      <c r="B99" s="109"/>
      <c r="C99" s="109"/>
      <c r="D99" s="40">
        <f t="shared" si="8"/>
        <v>0</v>
      </c>
      <c r="E99" s="40"/>
      <c r="F99" s="40"/>
      <c r="G99" s="40"/>
      <c r="H99" s="34"/>
      <c r="I99" s="40"/>
      <c r="J99" s="109"/>
    </row>
    <row r="100" spans="1:18" ht="36.6" customHeight="1" x14ac:dyDescent="0.25">
      <c r="A100" s="22" t="s">
        <v>117</v>
      </c>
      <c r="B100" s="110"/>
      <c r="C100" s="110"/>
      <c r="D100" s="40">
        <f t="shared" si="8"/>
        <v>0</v>
      </c>
      <c r="E100" s="40"/>
      <c r="F100" s="40"/>
      <c r="G100" s="40"/>
      <c r="H100" s="40"/>
      <c r="I100" s="34"/>
      <c r="J100" s="110"/>
    </row>
    <row r="101" spans="1:18" ht="44.4" customHeight="1" x14ac:dyDescent="0.25">
      <c r="A101" s="99" t="s">
        <v>151</v>
      </c>
      <c r="B101" s="34" t="s">
        <v>61</v>
      </c>
      <c r="C101" s="34" t="s">
        <v>80</v>
      </c>
      <c r="D101" s="20">
        <f t="shared" si="8"/>
        <v>586.24</v>
      </c>
      <c r="E101" s="50">
        <v>550</v>
      </c>
      <c r="F101" s="34">
        <v>0</v>
      </c>
      <c r="G101" s="78">
        <v>36.24</v>
      </c>
      <c r="H101" s="34">
        <v>0</v>
      </c>
      <c r="I101" s="34">
        <v>0</v>
      </c>
      <c r="J101" s="99" t="s">
        <v>112</v>
      </c>
      <c r="O101" s="95" t="s">
        <v>81</v>
      </c>
      <c r="P101" s="95"/>
      <c r="Q101" s="95"/>
    </row>
    <row r="102" spans="1:18" ht="100.8" customHeight="1" x14ac:dyDescent="0.25">
      <c r="A102" s="110"/>
      <c r="B102" s="34" t="s">
        <v>61</v>
      </c>
      <c r="C102" s="34" t="s">
        <v>7</v>
      </c>
      <c r="D102" s="20">
        <f t="shared" si="8"/>
        <v>0</v>
      </c>
      <c r="E102" s="34">
        <v>0</v>
      </c>
      <c r="F102" s="34">
        <v>0</v>
      </c>
      <c r="G102" s="59">
        <v>0</v>
      </c>
      <c r="H102" s="34">
        <v>0</v>
      </c>
      <c r="I102" s="34">
        <v>0</v>
      </c>
      <c r="J102" s="110"/>
    </row>
    <row r="103" spans="1:18" ht="409.2" customHeight="1" x14ac:dyDescent="0.25">
      <c r="A103" s="80" t="s">
        <v>111</v>
      </c>
      <c r="B103" s="34" t="s">
        <v>61</v>
      </c>
      <c r="C103" s="34" t="s">
        <v>80</v>
      </c>
      <c r="D103" s="20">
        <f t="shared" si="8"/>
        <v>10196.040000000001</v>
      </c>
      <c r="E103" s="58">
        <v>2745.21</v>
      </c>
      <c r="F103" s="74">
        <v>1389.16</v>
      </c>
      <c r="G103" s="78">
        <v>6061.67</v>
      </c>
      <c r="H103" s="34"/>
      <c r="I103" s="34"/>
      <c r="J103" s="54" t="s">
        <v>112</v>
      </c>
    </row>
    <row r="104" spans="1:18" ht="24.6" customHeight="1" x14ac:dyDescent="0.25">
      <c r="A104" s="106" t="s">
        <v>101</v>
      </c>
      <c r="B104" s="107"/>
      <c r="C104" s="107"/>
      <c r="D104" s="107"/>
      <c r="E104" s="107"/>
      <c r="F104" s="107"/>
      <c r="G104" s="107"/>
      <c r="H104" s="107"/>
      <c r="I104" s="107"/>
      <c r="J104" s="108"/>
    </row>
    <row r="105" spans="1:18" ht="115.95" customHeight="1" x14ac:dyDescent="0.25">
      <c r="A105" s="30" t="s">
        <v>48</v>
      </c>
      <c r="B105" s="29" t="s">
        <v>61</v>
      </c>
      <c r="C105" s="29" t="s">
        <v>7</v>
      </c>
      <c r="D105" s="36">
        <f t="shared" si="8"/>
        <v>5920.73</v>
      </c>
      <c r="E105" s="29">
        <v>680.73</v>
      </c>
      <c r="F105" s="29">
        <v>830</v>
      </c>
      <c r="G105" s="29">
        <v>1470</v>
      </c>
      <c r="H105" s="29">
        <v>1470</v>
      </c>
      <c r="I105" s="29">
        <v>1470</v>
      </c>
      <c r="J105" s="54" t="s">
        <v>112</v>
      </c>
    </row>
    <row r="106" spans="1:18" ht="33.75" customHeight="1" x14ac:dyDescent="0.25">
      <c r="A106" s="113" t="s">
        <v>106</v>
      </c>
      <c r="B106" s="113"/>
      <c r="C106" s="45" t="s">
        <v>10</v>
      </c>
      <c r="D106" s="25">
        <f>D107+D108+D109</f>
        <v>1240009.3800000004</v>
      </c>
      <c r="E106" s="25">
        <f>E107+E108+E109</f>
        <v>222055.74000000002</v>
      </c>
      <c r="F106" s="25">
        <f t="shared" ref="F106:I106" si="10">F107+F108+F109</f>
        <v>249050.88999999998</v>
      </c>
      <c r="G106" s="25">
        <f t="shared" si="10"/>
        <v>257935.81999999998</v>
      </c>
      <c r="H106" s="25">
        <f t="shared" si="10"/>
        <v>250464</v>
      </c>
      <c r="I106" s="25">
        <f t="shared" si="10"/>
        <v>260502.93</v>
      </c>
      <c r="J106" s="116"/>
      <c r="L106" s="5"/>
    </row>
    <row r="107" spans="1:18" ht="32.25" customHeight="1" x14ac:dyDescent="0.25">
      <c r="A107" s="114"/>
      <c r="B107" s="114"/>
      <c r="C107" s="45" t="s">
        <v>80</v>
      </c>
      <c r="D107" s="25">
        <f>E107+F107+G107+H107+I107</f>
        <v>361170.59</v>
      </c>
      <c r="E107" s="25">
        <f>E56+E57+E58+E65+E69+E90+E101+E103</f>
        <v>70517.27</v>
      </c>
      <c r="F107" s="25">
        <f>F56+F57+F58+F65+F69+F90+F101+F103+F93+F89</f>
        <v>72415.520000000004</v>
      </c>
      <c r="G107" s="25">
        <f>G56+G57+G58+G65+G69+G90+G101+G103+G93+G89+G64</f>
        <v>81482.219999999987</v>
      </c>
      <c r="H107" s="25">
        <f t="shared" ref="H107:I107" si="11">H56+H57+H58+H65+H69+H90+H101+H103+H93+H89+H64</f>
        <v>69142.26999999999</v>
      </c>
      <c r="I107" s="25">
        <f t="shared" si="11"/>
        <v>67613.31</v>
      </c>
      <c r="J107" s="116"/>
      <c r="L107" s="5"/>
    </row>
    <row r="108" spans="1:18" ht="34.5" customHeight="1" x14ac:dyDescent="0.25">
      <c r="A108" s="114"/>
      <c r="B108" s="114"/>
      <c r="C108" s="45" t="s">
        <v>7</v>
      </c>
      <c r="D108" s="25">
        <f t="shared" ref="D108:D109" si="12">E108+F108+G108+H108+I108</f>
        <v>748761.19000000018</v>
      </c>
      <c r="E108" s="25">
        <f>E59+E62+E68+E87+E92+E102+E105</f>
        <v>140968.13</v>
      </c>
      <c r="F108" s="25">
        <f>F59+F62+F68+F87+F92+F102+F105</f>
        <v>145198.63999999998</v>
      </c>
      <c r="G108" s="25">
        <f>G59+G62+G68+G87+G92+G102+G105</f>
        <v>146620.27000000002</v>
      </c>
      <c r="H108" s="25">
        <f>H59+H62+H68+H87+H92+H102+H105</f>
        <v>153638.33000000002</v>
      </c>
      <c r="I108" s="25">
        <f>I59+I62+I68+I87+I92+I102+I105</f>
        <v>162335.82</v>
      </c>
      <c r="J108" s="116"/>
      <c r="L108" s="5"/>
    </row>
    <row r="109" spans="1:18" ht="45.75" customHeight="1" x14ac:dyDescent="0.25">
      <c r="A109" s="115"/>
      <c r="B109" s="115"/>
      <c r="C109" s="45" t="s">
        <v>54</v>
      </c>
      <c r="D109" s="25">
        <f t="shared" si="12"/>
        <v>130077.59999999999</v>
      </c>
      <c r="E109" s="45">
        <f>E88+E63+E60</f>
        <v>10570.34</v>
      </c>
      <c r="F109" s="45">
        <f>F88+F63+F60</f>
        <v>31436.73</v>
      </c>
      <c r="G109" s="25">
        <f>G88+G63+G60</f>
        <v>29833.329999999998</v>
      </c>
      <c r="H109" s="45">
        <f>H88+H63+H60</f>
        <v>27683.399999999998</v>
      </c>
      <c r="I109" s="45">
        <f>I88+I63+I60</f>
        <v>30553.8</v>
      </c>
      <c r="J109" s="45"/>
      <c r="L109" s="5"/>
    </row>
    <row r="110" spans="1:18" ht="36" customHeight="1" x14ac:dyDescent="0.25">
      <c r="A110" s="91" t="s">
        <v>103</v>
      </c>
      <c r="B110" s="91"/>
      <c r="C110" s="91"/>
      <c r="D110" s="91"/>
      <c r="E110" s="91"/>
      <c r="F110" s="91"/>
      <c r="G110" s="91"/>
      <c r="H110" s="91"/>
      <c r="I110" s="91"/>
      <c r="J110" s="91"/>
    </row>
    <row r="111" spans="1:18" ht="30.75" customHeight="1" x14ac:dyDescent="0.25">
      <c r="A111" s="117" t="s">
        <v>25</v>
      </c>
      <c r="B111" s="117"/>
      <c r="C111" s="117"/>
      <c r="D111" s="117"/>
      <c r="E111" s="117"/>
      <c r="F111" s="117"/>
      <c r="G111" s="117"/>
      <c r="H111" s="117"/>
      <c r="I111" s="117"/>
      <c r="J111" s="117"/>
    </row>
    <row r="112" spans="1:18" ht="159.75" customHeight="1" x14ac:dyDescent="0.25">
      <c r="A112" s="11" t="s">
        <v>8</v>
      </c>
      <c r="B112" s="34" t="s">
        <v>61</v>
      </c>
      <c r="C112" s="34" t="s">
        <v>80</v>
      </c>
      <c r="D112" s="20">
        <f t="shared" ref="D112:D121" si="13">E112+F112+G112+H112+I112</f>
        <v>85970.290000000008</v>
      </c>
      <c r="E112" s="54">
        <v>16605.39</v>
      </c>
      <c r="F112" s="74">
        <v>16926.7</v>
      </c>
      <c r="G112" s="54">
        <v>17750.400000000001</v>
      </c>
      <c r="H112" s="54">
        <v>17343.900000000001</v>
      </c>
      <c r="I112" s="54">
        <v>17343.900000000001</v>
      </c>
      <c r="J112" s="54" t="s">
        <v>112</v>
      </c>
      <c r="O112" s="90"/>
      <c r="P112" s="90"/>
      <c r="Q112" s="90"/>
      <c r="R112" s="90"/>
    </row>
    <row r="113" spans="1:24" ht="36.6" customHeight="1" x14ac:dyDescent="0.25">
      <c r="A113" s="106" t="s">
        <v>141</v>
      </c>
      <c r="B113" s="107"/>
      <c r="C113" s="107"/>
      <c r="D113" s="107"/>
      <c r="E113" s="107"/>
      <c r="F113" s="107"/>
      <c r="G113" s="107"/>
      <c r="H113" s="107"/>
      <c r="I113" s="107"/>
      <c r="J113" s="108"/>
      <c r="O113" s="63"/>
      <c r="P113" s="63"/>
      <c r="Q113" s="63"/>
      <c r="R113" s="63"/>
    </row>
    <row r="114" spans="1:24" ht="296.39999999999998" customHeight="1" x14ac:dyDescent="0.25">
      <c r="A114" s="11" t="s">
        <v>142</v>
      </c>
      <c r="B114" s="34" t="s">
        <v>61</v>
      </c>
      <c r="C114" s="34" t="s">
        <v>80</v>
      </c>
      <c r="D114" s="20">
        <f t="shared" si="13"/>
        <v>6.2</v>
      </c>
      <c r="E114" s="34">
        <v>6.2</v>
      </c>
      <c r="F114" s="34">
        <v>0</v>
      </c>
      <c r="G114" s="34">
        <v>0</v>
      </c>
      <c r="H114" s="34">
        <v>0</v>
      </c>
      <c r="I114" s="34">
        <v>0</v>
      </c>
      <c r="J114" s="54" t="s">
        <v>112</v>
      </c>
      <c r="O114" s="39"/>
      <c r="P114" s="39"/>
      <c r="Q114" s="39"/>
      <c r="R114" s="39"/>
    </row>
    <row r="115" spans="1:24" ht="170.4" customHeight="1" x14ac:dyDescent="0.25">
      <c r="A115" s="99" t="s">
        <v>115</v>
      </c>
      <c r="B115" s="34" t="s">
        <v>61</v>
      </c>
      <c r="C115" s="34" t="s">
        <v>54</v>
      </c>
      <c r="D115" s="20">
        <f t="shared" si="13"/>
        <v>196.56</v>
      </c>
      <c r="E115" s="34">
        <v>196.56</v>
      </c>
      <c r="F115" s="34">
        <v>0</v>
      </c>
      <c r="G115" s="54">
        <v>0</v>
      </c>
      <c r="H115" s="34">
        <v>0</v>
      </c>
      <c r="I115" s="34">
        <v>0</v>
      </c>
      <c r="J115" s="99" t="s">
        <v>112</v>
      </c>
      <c r="O115" s="39"/>
      <c r="P115" s="39"/>
      <c r="Q115" s="39"/>
      <c r="R115" s="39"/>
    </row>
    <row r="116" spans="1:24" ht="118.95" customHeight="1" x14ac:dyDescent="0.25">
      <c r="A116" s="110"/>
      <c r="B116" s="34" t="s">
        <v>61</v>
      </c>
      <c r="C116" s="34" t="s">
        <v>7</v>
      </c>
      <c r="D116" s="20">
        <f t="shared" si="13"/>
        <v>4.01</v>
      </c>
      <c r="E116" s="34">
        <v>4.01</v>
      </c>
      <c r="F116" s="34">
        <v>0</v>
      </c>
      <c r="G116" s="74">
        <v>0</v>
      </c>
      <c r="H116" s="34">
        <v>0</v>
      </c>
      <c r="I116" s="34">
        <v>0</v>
      </c>
      <c r="J116" s="110"/>
      <c r="O116" s="39"/>
      <c r="P116" s="39"/>
      <c r="Q116" s="39"/>
      <c r="R116" s="39"/>
    </row>
    <row r="117" spans="1:24" ht="56.4" customHeight="1" x14ac:dyDescent="0.25">
      <c r="A117" s="106" t="s">
        <v>146</v>
      </c>
      <c r="B117" s="107"/>
      <c r="C117" s="107"/>
      <c r="D117" s="107"/>
      <c r="E117" s="107"/>
      <c r="F117" s="107"/>
      <c r="G117" s="107"/>
      <c r="H117" s="107"/>
      <c r="I117" s="107"/>
      <c r="J117" s="108"/>
      <c r="O117" s="66"/>
      <c r="P117" s="66"/>
      <c r="Q117" s="66"/>
      <c r="R117" s="66"/>
    </row>
    <row r="118" spans="1:24" ht="121.95" customHeight="1" x14ac:dyDescent="0.25">
      <c r="A118" s="67" t="s">
        <v>147</v>
      </c>
      <c r="B118" s="62" t="s">
        <v>143</v>
      </c>
      <c r="C118" s="62" t="s">
        <v>80</v>
      </c>
      <c r="D118" s="64">
        <f t="shared" si="13"/>
        <v>277.86</v>
      </c>
      <c r="E118" s="62">
        <v>0</v>
      </c>
      <c r="F118" s="74">
        <v>277.86</v>
      </c>
      <c r="G118" s="62">
        <v>0</v>
      </c>
      <c r="H118" s="62">
        <v>0</v>
      </c>
      <c r="I118" s="62">
        <v>0</v>
      </c>
      <c r="J118" s="65" t="s">
        <v>112</v>
      </c>
      <c r="O118" s="63" t="s">
        <v>145</v>
      </c>
      <c r="P118" s="63"/>
      <c r="Q118" s="63"/>
      <c r="R118" s="63"/>
    </row>
    <row r="119" spans="1:24" ht="121.95" customHeight="1" x14ac:dyDescent="0.25">
      <c r="A119" s="73" t="s">
        <v>148</v>
      </c>
      <c r="B119" s="71" t="s">
        <v>143</v>
      </c>
      <c r="C119" s="71" t="s">
        <v>80</v>
      </c>
      <c r="D119" s="72">
        <f t="shared" si="13"/>
        <v>1776.1</v>
      </c>
      <c r="E119" s="71">
        <v>0</v>
      </c>
      <c r="F119" s="74">
        <v>772.49</v>
      </c>
      <c r="G119" s="71">
        <v>1003.61</v>
      </c>
      <c r="H119" s="71">
        <v>0</v>
      </c>
      <c r="I119" s="71">
        <v>0</v>
      </c>
      <c r="J119" s="70" t="s">
        <v>112</v>
      </c>
      <c r="O119" s="69"/>
      <c r="P119" s="69"/>
      <c r="Q119" s="69"/>
      <c r="R119" s="69"/>
    </row>
    <row r="120" spans="1:24" s="3" customFormat="1" ht="114" customHeight="1" x14ac:dyDescent="0.25">
      <c r="A120" s="10" t="s">
        <v>35</v>
      </c>
      <c r="B120" s="34" t="s">
        <v>61</v>
      </c>
      <c r="C120" s="34" t="s">
        <v>80</v>
      </c>
      <c r="D120" s="20">
        <f t="shared" si="13"/>
        <v>261.77</v>
      </c>
      <c r="E120" s="54">
        <v>61.68</v>
      </c>
      <c r="F120" s="16">
        <v>28.7</v>
      </c>
      <c r="G120" s="74">
        <v>171.39</v>
      </c>
      <c r="H120" s="40">
        <v>0</v>
      </c>
      <c r="I120" s="40">
        <v>0</v>
      </c>
      <c r="J120" s="54" t="s">
        <v>112</v>
      </c>
      <c r="O120" s="118" t="s">
        <v>49</v>
      </c>
      <c r="P120" s="118"/>
      <c r="Q120" s="118"/>
      <c r="R120" s="118"/>
      <c r="S120" s="9"/>
      <c r="T120" s="9"/>
      <c r="U120" s="9"/>
      <c r="V120" s="9"/>
      <c r="W120" s="9"/>
      <c r="X120" s="9"/>
    </row>
    <row r="121" spans="1:24" s="3" customFormat="1" ht="22.95" customHeight="1" x14ac:dyDescent="0.3">
      <c r="A121" s="68"/>
      <c r="B121" s="34"/>
      <c r="C121" s="34"/>
      <c r="D121" s="20">
        <f t="shared" si="13"/>
        <v>0</v>
      </c>
      <c r="E121" s="34">
        <v>0</v>
      </c>
      <c r="F121" s="65">
        <v>0</v>
      </c>
      <c r="G121" s="34">
        <v>0</v>
      </c>
      <c r="H121" s="34">
        <v>0</v>
      </c>
      <c r="I121" s="34">
        <v>0</v>
      </c>
      <c r="J121" s="54"/>
      <c r="O121" s="12">
        <v>1</v>
      </c>
      <c r="P121" s="12"/>
      <c r="Q121" s="12"/>
      <c r="R121" s="12"/>
      <c r="S121" s="9"/>
      <c r="T121" s="9"/>
      <c r="U121" s="9"/>
      <c r="V121" s="9"/>
      <c r="W121" s="9"/>
      <c r="X121" s="9"/>
    </row>
    <row r="122" spans="1:24" ht="31.5" customHeight="1" x14ac:dyDescent="0.25">
      <c r="A122" s="91" t="s">
        <v>24</v>
      </c>
      <c r="B122" s="91"/>
      <c r="C122" s="91"/>
      <c r="D122" s="91"/>
      <c r="E122" s="91"/>
      <c r="F122" s="91"/>
      <c r="G122" s="91"/>
      <c r="H122" s="91"/>
      <c r="I122" s="91"/>
      <c r="J122" s="91"/>
    </row>
    <row r="123" spans="1:24" ht="133.5" customHeight="1" x14ac:dyDescent="0.25">
      <c r="A123" s="34" t="s">
        <v>42</v>
      </c>
      <c r="B123" s="34" t="s">
        <v>61</v>
      </c>
      <c r="C123" s="34" t="s">
        <v>61</v>
      </c>
      <c r="D123" s="20">
        <f>E123+F123+G123+H123+I123</f>
        <v>228.79000000000002</v>
      </c>
      <c r="E123" s="54">
        <v>71.73</v>
      </c>
      <c r="F123" s="16">
        <v>69.06</v>
      </c>
      <c r="G123" s="78">
        <v>88</v>
      </c>
      <c r="H123" s="34">
        <v>0</v>
      </c>
      <c r="I123" s="34">
        <v>0</v>
      </c>
      <c r="J123" s="54" t="s">
        <v>112</v>
      </c>
      <c r="K123" s="111"/>
      <c r="L123" s="112"/>
      <c r="M123" s="112"/>
      <c r="N123" s="112"/>
      <c r="O123" s="6" t="s">
        <v>44</v>
      </c>
      <c r="P123" s="6"/>
      <c r="Q123" s="6"/>
    </row>
    <row r="124" spans="1:24" ht="42" customHeight="1" x14ac:dyDescent="0.25">
      <c r="A124" s="106" t="s">
        <v>93</v>
      </c>
      <c r="B124" s="107"/>
      <c r="C124" s="107"/>
      <c r="D124" s="107"/>
      <c r="E124" s="107"/>
      <c r="F124" s="107"/>
      <c r="G124" s="107"/>
      <c r="H124" s="107"/>
      <c r="I124" s="107"/>
      <c r="J124" s="108"/>
      <c r="K124" s="41"/>
      <c r="L124" s="42"/>
      <c r="M124" s="42"/>
      <c r="N124" s="42"/>
      <c r="O124" s="6"/>
      <c r="P124" s="6"/>
      <c r="Q124" s="6"/>
    </row>
    <row r="125" spans="1:24" ht="102.6" customHeight="1" x14ac:dyDescent="0.25">
      <c r="A125" s="34" t="s">
        <v>94</v>
      </c>
      <c r="B125" s="34" t="s">
        <v>61</v>
      </c>
      <c r="C125" s="34" t="s">
        <v>61</v>
      </c>
      <c r="D125" s="20">
        <f>E125+F125+G125+H125+I125</f>
        <v>57.31</v>
      </c>
      <c r="E125" s="54">
        <v>57.31</v>
      </c>
      <c r="F125" s="34">
        <v>0</v>
      </c>
      <c r="G125" s="34">
        <v>0</v>
      </c>
      <c r="H125" s="34">
        <v>0</v>
      </c>
      <c r="I125" s="34">
        <v>0</v>
      </c>
      <c r="J125" s="34" t="s">
        <v>96</v>
      </c>
      <c r="K125" s="41"/>
      <c r="L125" s="42"/>
      <c r="M125" s="42"/>
      <c r="N125" s="42"/>
      <c r="O125" s="6"/>
      <c r="P125" s="6"/>
      <c r="Q125" s="6"/>
    </row>
    <row r="126" spans="1:24" ht="40.5" customHeight="1" x14ac:dyDescent="0.25">
      <c r="A126" s="91" t="s">
        <v>26</v>
      </c>
      <c r="B126" s="91"/>
      <c r="C126" s="91"/>
      <c r="D126" s="91"/>
      <c r="E126" s="91"/>
      <c r="F126" s="91"/>
      <c r="G126" s="91"/>
      <c r="H126" s="91"/>
      <c r="I126" s="91"/>
      <c r="J126" s="91"/>
      <c r="K126" s="6"/>
      <c r="L126" s="6"/>
      <c r="M126" s="6"/>
    </row>
    <row r="127" spans="1:24" ht="129" customHeight="1" x14ac:dyDescent="0.25">
      <c r="A127" s="11" t="s">
        <v>12</v>
      </c>
      <c r="B127" s="34" t="s">
        <v>61</v>
      </c>
      <c r="C127" s="34" t="s">
        <v>7</v>
      </c>
      <c r="D127" s="20">
        <f>E127+F127+G127+H127+I127</f>
        <v>8256.8700000000008</v>
      </c>
      <c r="E127" s="54">
        <v>458.11</v>
      </c>
      <c r="F127" s="74">
        <v>2209.2800000000002</v>
      </c>
      <c r="G127" s="34">
        <v>1863.16</v>
      </c>
      <c r="H127" s="74">
        <v>1863.16</v>
      </c>
      <c r="I127" s="74">
        <v>1863.16</v>
      </c>
      <c r="J127" s="54" t="s">
        <v>112</v>
      </c>
    </row>
    <row r="128" spans="1:24" ht="130.5" customHeight="1" x14ac:dyDescent="0.25">
      <c r="A128" s="11" t="s">
        <v>27</v>
      </c>
      <c r="B128" s="34" t="s">
        <v>61</v>
      </c>
      <c r="C128" s="34" t="s">
        <v>80</v>
      </c>
      <c r="D128" s="20">
        <f>E128+F128+G128+H128+I128</f>
        <v>2395.0699999999997</v>
      </c>
      <c r="E128" s="54">
        <v>110.27</v>
      </c>
      <c r="F128" s="74">
        <v>1143.04</v>
      </c>
      <c r="G128" s="78">
        <v>1141.76</v>
      </c>
      <c r="H128" s="34">
        <v>0</v>
      </c>
      <c r="I128" s="34">
        <v>0</v>
      </c>
      <c r="J128" s="54" t="s">
        <v>112</v>
      </c>
    </row>
    <row r="129" spans="1:18" ht="40.5" customHeight="1" x14ac:dyDescent="0.25">
      <c r="A129" s="119" t="s">
        <v>38</v>
      </c>
      <c r="B129" s="120"/>
      <c r="C129" s="120"/>
      <c r="D129" s="120"/>
      <c r="E129" s="120"/>
      <c r="F129" s="120"/>
      <c r="G129" s="120"/>
      <c r="H129" s="120"/>
      <c r="I129" s="120"/>
      <c r="J129" s="121"/>
    </row>
    <row r="130" spans="1:18" ht="123" customHeight="1" x14ac:dyDescent="0.25">
      <c r="A130" s="11" t="s">
        <v>39</v>
      </c>
      <c r="B130" s="34" t="s">
        <v>61</v>
      </c>
      <c r="C130" s="34" t="s">
        <v>80</v>
      </c>
      <c r="D130" s="20">
        <f>E130+F130+G130+H130+I130</f>
        <v>383.56</v>
      </c>
      <c r="E130" s="54">
        <v>22.96</v>
      </c>
      <c r="F130" s="16">
        <v>183.7</v>
      </c>
      <c r="G130" s="16">
        <v>176.9</v>
      </c>
      <c r="H130" s="34">
        <v>0</v>
      </c>
      <c r="I130" s="34">
        <v>0</v>
      </c>
      <c r="J130" s="54" t="s">
        <v>112</v>
      </c>
      <c r="O130" s="92" t="s">
        <v>149</v>
      </c>
      <c r="P130" s="92"/>
      <c r="Q130" s="92"/>
    </row>
    <row r="131" spans="1:18" ht="37.200000000000003" customHeight="1" x14ac:dyDescent="0.25">
      <c r="A131" s="91" t="s">
        <v>31</v>
      </c>
      <c r="B131" s="91"/>
      <c r="C131" s="91"/>
      <c r="D131" s="91"/>
      <c r="E131" s="91"/>
      <c r="F131" s="91"/>
      <c r="G131" s="91"/>
      <c r="H131" s="91"/>
      <c r="I131" s="91"/>
      <c r="J131" s="91"/>
      <c r="O131" s="35"/>
      <c r="P131" s="35"/>
      <c r="Q131" s="35"/>
    </row>
    <row r="132" spans="1:18" ht="229.2" customHeight="1" x14ac:dyDescent="0.25">
      <c r="A132" s="11" t="s">
        <v>31</v>
      </c>
      <c r="B132" s="34" t="s">
        <v>61</v>
      </c>
      <c r="C132" s="34" t="s">
        <v>80</v>
      </c>
      <c r="D132" s="20">
        <f>E132+F132+G132+H132+I132</f>
        <v>292.76</v>
      </c>
      <c r="E132" s="54">
        <v>206.35</v>
      </c>
      <c r="F132" s="74">
        <v>33.020000000000003</v>
      </c>
      <c r="G132" s="34">
        <v>53.39</v>
      </c>
      <c r="H132" s="34">
        <v>0</v>
      </c>
      <c r="I132" s="34">
        <v>0</v>
      </c>
      <c r="J132" s="54" t="s">
        <v>112</v>
      </c>
      <c r="O132" s="35"/>
      <c r="P132" s="35"/>
      <c r="Q132" s="35"/>
    </row>
    <row r="133" spans="1:18" ht="70.95" customHeight="1" x14ac:dyDescent="0.25">
      <c r="A133" s="122" t="s">
        <v>107</v>
      </c>
      <c r="B133" s="116"/>
      <c r="C133" s="45" t="s">
        <v>10</v>
      </c>
      <c r="D133" s="25">
        <f>D134+D136+D135</f>
        <v>100107.15</v>
      </c>
      <c r="E133" s="25">
        <f>E134+E136+E135</f>
        <v>17800.57</v>
      </c>
      <c r="F133" s="25">
        <f t="shared" ref="F133:I133" si="14">F134+F136+F135</f>
        <v>21643.850000000006</v>
      </c>
      <c r="G133" s="25">
        <f t="shared" si="14"/>
        <v>22248.61</v>
      </c>
      <c r="H133" s="25">
        <f t="shared" si="14"/>
        <v>19207.060000000001</v>
      </c>
      <c r="I133" s="25">
        <f t="shared" si="14"/>
        <v>19207.060000000001</v>
      </c>
      <c r="J133" s="98"/>
      <c r="O133" s="35"/>
      <c r="P133" s="35"/>
      <c r="Q133" s="35"/>
    </row>
    <row r="134" spans="1:18" ht="29.25" customHeight="1" x14ac:dyDescent="0.25">
      <c r="A134" s="122"/>
      <c r="B134" s="116"/>
      <c r="C134" s="45" t="s">
        <v>80</v>
      </c>
      <c r="D134" s="44">
        <f>E134+F134+G134+H134+I134</f>
        <v>91649.709999999992</v>
      </c>
      <c r="E134" s="25">
        <f>E112+E128+E130+E120+E123+E121+E132+E114+E125+E118</f>
        <v>17141.89</v>
      </c>
      <c r="F134" s="25">
        <f>F112+F128+F130+F120+F123+F121+F132+F114+F125+F118+F119</f>
        <v>19434.570000000007</v>
      </c>
      <c r="G134" s="25">
        <f t="shared" ref="G134:I134" si="15">G112+G128+G130+G120+G123+G121+G132+G114+G125+G118+G119</f>
        <v>20385.45</v>
      </c>
      <c r="H134" s="25">
        <f t="shared" si="15"/>
        <v>17343.900000000001</v>
      </c>
      <c r="I134" s="25">
        <f t="shared" si="15"/>
        <v>17343.900000000001</v>
      </c>
      <c r="J134" s="98"/>
    </row>
    <row r="135" spans="1:18" ht="29.25" customHeight="1" x14ac:dyDescent="0.25">
      <c r="A135" s="122"/>
      <c r="B135" s="116"/>
      <c r="C135" s="45" t="s">
        <v>54</v>
      </c>
      <c r="D135" s="44">
        <f>E135+F135+G135+H135+I135</f>
        <v>196.56</v>
      </c>
      <c r="E135" s="25">
        <f>E115</f>
        <v>196.56</v>
      </c>
      <c r="F135" s="25">
        <f t="shared" ref="F135:I135" si="16">F115</f>
        <v>0</v>
      </c>
      <c r="G135" s="25">
        <f t="shared" si="16"/>
        <v>0</v>
      </c>
      <c r="H135" s="25">
        <f t="shared" si="16"/>
        <v>0</v>
      </c>
      <c r="I135" s="25">
        <f t="shared" si="16"/>
        <v>0</v>
      </c>
      <c r="J135" s="98"/>
    </row>
    <row r="136" spans="1:18" ht="42.75" customHeight="1" x14ac:dyDescent="0.25">
      <c r="A136" s="122"/>
      <c r="B136" s="116"/>
      <c r="C136" s="45" t="s">
        <v>7</v>
      </c>
      <c r="D136" s="44">
        <f>E136+F136+G136+H136+I136</f>
        <v>8260.880000000001</v>
      </c>
      <c r="E136" s="25">
        <f>E127+E116</f>
        <v>462.12</v>
      </c>
      <c r="F136" s="25">
        <f t="shared" ref="F136:I136" si="17">F127+F116</f>
        <v>2209.2800000000002</v>
      </c>
      <c r="G136" s="25">
        <f t="shared" si="17"/>
        <v>1863.16</v>
      </c>
      <c r="H136" s="25">
        <f t="shared" si="17"/>
        <v>1863.16</v>
      </c>
      <c r="I136" s="25">
        <f t="shared" si="17"/>
        <v>1863.16</v>
      </c>
      <c r="J136" s="98"/>
      <c r="K136" s="101"/>
      <c r="L136" s="90"/>
      <c r="M136" s="90"/>
      <c r="N136" s="90"/>
    </row>
    <row r="137" spans="1:18" ht="34.200000000000003" customHeight="1" x14ac:dyDescent="0.25">
      <c r="A137" s="91" t="s">
        <v>108</v>
      </c>
      <c r="B137" s="91"/>
      <c r="C137" s="91"/>
      <c r="D137" s="91"/>
      <c r="E137" s="91"/>
      <c r="F137" s="91"/>
      <c r="G137" s="91"/>
      <c r="H137" s="91"/>
      <c r="I137" s="91"/>
      <c r="J137" s="91"/>
    </row>
    <row r="138" spans="1:18" ht="36" customHeight="1" x14ac:dyDescent="0.25">
      <c r="A138" s="91" t="s">
        <v>28</v>
      </c>
      <c r="B138" s="91"/>
      <c r="C138" s="91"/>
      <c r="D138" s="91"/>
      <c r="E138" s="91"/>
      <c r="F138" s="91"/>
      <c r="G138" s="91"/>
      <c r="H138" s="91"/>
      <c r="I138" s="91"/>
      <c r="J138" s="91"/>
    </row>
    <row r="139" spans="1:18" ht="109.95" customHeight="1" x14ac:dyDescent="0.25">
      <c r="A139" s="11" t="s">
        <v>36</v>
      </c>
      <c r="B139" s="34" t="s">
        <v>61</v>
      </c>
      <c r="C139" s="34" t="s">
        <v>80</v>
      </c>
      <c r="D139" s="20">
        <f>E139+F139+G139+H139+I139</f>
        <v>374.18</v>
      </c>
      <c r="E139" s="16">
        <v>74.94</v>
      </c>
      <c r="F139" s="16">
        <v>132.24</v>
      </c>
      <c r="G139" s="16">
        <v>167</v>
      </c>
      <c r="H139" s="16">
        <v>0</v>
      </c>
      <c r="I139" s="16">
        <v>0</v>
      </c>
      <c r="J139" s="54" t="s">
        <v>112</v>
      </c>
      <c r="O139" s="6" t="s">
        <v>52</v>
      </c>
      <c r="P139" s="6"/>
      <c r="Q139" s="6"/>
      <c r="R139" s="6"/>
    </row>
    <row r="140" spans="1:18" ht="121.5" customHeight="1" x14ac:dyDescent="0.25">
      <c r="A140" s="116" t="s">
        <v>109</v>
      </c>
      <c r="B140" s="123"/>
      <c r="C140" s="45" t="s">
        <v>10</v>
      </c>
      <c r="D140" s="44">
        <f>D141+D142</f>
        <v>374.18</v>
      </c>
      <c r="E140" s="25">
        <f t="shared" ref="E140:I140" si="18">E141+E142</f>
        <v>74.94</v>
      </c>
      <c r="F140" s="25">
        <f t="shared" si="18"/>
        <v>132.24</v>
      </c>
      <c r="G140" s="25">
        <f t="shared" si="18"/>
        <v>167</v>
      </c>
      <c r="H140" s="25">
        <f t="shared" si="18"/>
        <v>0</v>
      </c>
      <c r="I140" s="25">
        <f t="shared" si="18"/>
        <v>0</v>
      </c>
      <c r="J140" s="123"/>
    </row>
    <row r="141" spans="1:18" ht="73.5" customHeight="1" x14ac:dyDescent="0.25">
      <c r="A141" s="116"/>
      <c r="B141" s="123"/>
      <c r="C141" s="45" t="s">
        <v>80</v>
      </c>
      <c r="D141" s="44">
        <f>E141+F141+G141+H141+I141</f>
        <v>374.18</v>
      </c>
      <c r="E141" s="25">
        <f t="shared" ref="E141:I141" si="19">E139</f>
        <v>74.94</v>
      </c>
      <c r="F141" s="25">
        <f t="shared" si="19"/>
        <v>132.24</v>
      </c>
      <c r="G141" s="25">
        <f t="shared" si="19"/>
        <v>167</v>
      </c>
      <c r="H141" s="25">
        <f t="shared" si="19"/>
        <v>0</v>
      </c>
      <c r="I141" s="25">
        <f t="shared" si="19"/>
        <v>0</v>
      </c>
      <c r="J141" s="123"/>
    </row>
    <row r="142" spans="1:18" s="3" customFormat="1" ht="30" customHeight="1" x14ac:dyDescent="0.25">
      <c r="A142" s="116"/>
      <c r="B142" s="123"/>
      <c r="C142" s="45" t="s">
        <v>7</v>
      </c>
      <c r="D142" s="44">
        <f>E142+F142+G142+H142+I142</f>
        <v>0</v>
      </c>
      <c r="E142" s="45">
        <v>0</v>
      </c>
      <c r="F142" s="45">
        <v>0</v>
      </c>
      <c r="G142" s="45">
        <v>0</v>
      </c>
      <c r="H142" s="45">
        <v>0</v>
      </c>
      <c r="I142" s="45">
        <v>0</v>
      </c>
      <c r="J142" s="123"/>
    </row>
    <row r="143" spans="1:18" ht="17.399999999999999" x14ac:dyDescent="0.25">
      <c r="A143" s="91" t="s">
        <v>13</v>
      </c>
      <c r="B143" s="91"/>
      <c r="C143" s="91"/>
      <c r="D143" s="91"/>
      <c r="E143" s="91"/>
      <c r="F143" s="91"/>
      <c r="G143" s="91"/>
      <c r="H143" s="91"/>
      <c r="I143" s="91"/>
      <c r="J143" s="91"/>
    </row>
    <row r="144" spans="1:18" ht="126.6" customHeight="1" x14ac:dyDescent="0.25">
      <c r="A144" s="11" t="s">
        <v>14</v>
      </c>
      <c r="B144" s="34" t="s">
        <v>61</v>
      </c>
      <c r="C144" s="34" t="s">
        <v>80</v>
      </c>
      <c r="D144" s="20">
        <f t="shared" ref="D144:D148" si="20">E144+F144+G144+H144+I144</f>
        <v>17211.79</v>
      </c>
      <c r="E144" s="54">
        <v>3239</v>
      </c>
      <c r="F144" s="74">
        <v>2941.61</v>
      </c>
      <c r="G144" s="75">
        <v>3871.18</v>
      </c>
      <c r="H144" s="74">
        <v>3580</v>
      </c>
      <c r="I144" s="74">
        <v>3580</v>
      </c>
      <c r="J144" s="11" t="s">
        <v>97</v>
      </c>
      <c r="O144" s="95"/>
      <c r="P144" s="95"/>
      <c r="Q144" s="95"/>
    </row>
    <row r="145" spans="1:19" ht="114" customHeight="1" x14ac:dyDescent="0.25">
      <c r="A145" s="11" t="s">
        <v>15</v>
      </c>
      <c r="B145" s="34" t="s">
        <v>61</v>
      </c>
      <c r="C145" s="34" t="s">
        <v>80</v>
      </c>
      <c r="D145" s="20">
        <f t="shared" si="20"/>
        <v>57792.100000000006</v>
      </c>
      <c r="E145" s="34">
        <v>10509.79</v>
      </c>
      <c r="F145" s="74">
        <v>10936.86</v>
      </c>
      <c r="G145" s="74">
        <v>12115.15</v>
      </c>
      <c r="H145" s="74">
        <v>12115.15</v>
      </c>
      <c r="I145" s="74">
        <v>12115.15</v>
      </c>
      <c r="J145" s="50" t="s">
        <v>116</v>
      </c>
      <c r="O145" s="6">
        <v>-1</v>
      </c>
      <c r="P145" s="6"/>
      <c r="Q145" s="6"/>
      <c r="R145" s="6"/>
    </row>
    <row r="146" spans="1:19" ht="75.599999999999994" customHeight="1" x14ac:dyDescent="0.25">
      <c r="A146" s="56" t="s">
        <v>114</v>
      </c>
      <c r="B146" s="53"/>
      <c r="C146" s="53" t="s">
        <v>80</v>
      </c>
      <c r="D146" s="20">
        <f t="shared" si="20"/>
        <v>495</v>
      </c>
      <c r="E146" s="53">
        <v>495</v>
      </c>
      <c r="F146" s="53">
        <v>0</v>
      </c>
      <c r="G146" s="53">
        <v>0</v>
      </c>
      <c r="H146" s="53">
        <v>0</v>
      </c>
      <c r="I146" s="53">
        <v>0</v>
      </c>
      <c r="J146" s="54" t="s">
        <v>116</v>
      </c>
      <c r="O146" s="6"/>
      <c r="P146" s="6"/>
      <c r="Q146" s="6"/>
      <c r="R146" s="6"/>
    </row>
    <row r="147" spans="1:19" ht="101.25" customHeight="1" x14ac:dyDescent="0.25">
      <c r="A147" s="11" t="s">
        <v>37</v>
      </c>
      <c r="B147" s="34" t="s">
        <v>61</v>
      </c>
      <c r="C147" s="34" t="s">
        <v>80</v>
      </c>
      <c r="D147" s="20">
        <f t="shared" si="20"/>
        <v>462.11</v>
      </c>
      <c r="E147" s="54">
        <v>133.04</v>
      </c>
      <c r="F147" s="16">
        <v>116.47</v>
      </c>
      <c r="G147" s="74">
        <v>212.6</v>
      </c>
      <c r="H147" s="34">
        <v>0</v>
      </c>
      <c r="I147" s="34">
        <v>0</v>
      </c>
      <c r="J147" s="54" t="s">
        <v>112</v>
      </c>
      <c r="O147" s="124" t="s">
        <v>153</v>
      </c>
      <c r="P147" s="124"/>
      <c r="Q147" s="124"/>
      <c r="R147" s="124"/>
      <c r="S147" s="4"/>
    </row>
    <row r="148" spans="1:19" ht="220.2" customHeight="1" x14ac:dyDescent="0.25">
      <c r="A148" s="11" t="s">
        <v>16</v>
      </c>
      <c r="B148" s="34" t="s">
        <v>61</v>
      </c>
      <c r="C148" s="34" t="s">
        <v>7</v>
      </c>
      <c r="D148" s="20">
        <f t="shared" si="20"/>
        <v>14747.880000000001</v>
      </c>
      <c r="E148" s="54">
        <v>2392.0300000000002</v>
      </c>
      <c r="F148" s="74">
        <v>3213.59</v>
      </c>
      <c r="G148" s="74">
        <v>3047.42</v>
      </c>
      <c r="H148" s="34">
        <v>3047.42</v>
      </c>
      <c r="I148" s="34">
        <v>3047.42</v>
      </c>
      <c r="J148" s="34" t="s">
        <v>112</v>
      </c>
    </row>
    <row r="149" spans="1:19" ht="48.75" customHeight="1" x14ac:dyDescent="0.25">
      <c r="A149" s="125" t="s">
        <v>17</v>
      </c>
      <c r="B149" s="126" t="s">
        <v>61</v>
      </c>
      <c r="C149" s="37" t="s">
        <v>10</v>
      </c>
      <c r="D149" s="37">
        <f>D150+D151</f>
        <v>90708.88</v>
      </c>
      <c r="E149" s="37">
        <f t="shared" ref="E149:I149" si="21">E150+E151</f>
        <v>16768.86</v>
      </c>
      <c r="F149" s="24">
        <f>F150+F151</f>
        <v>17208.53</v>
      </c>
      <c r="G149" s="79">
        <f t="shared" si="21"/>
        <v>19246.349999999999</v>
      </c>
      <c r="H149" s="37">
        <f t="shared" si="21"/>
        <v>18742.57</v>
      </c>
      <c r="I149" s="37">
        <f t="shared" si="21"/>
        <v>18742.57</v>
      </c>
      <c r="J149" s="98"/>
    </row>
    <row r="150" spans="1:19" ht="33" customHeight="1" x14ac:dyDescent="0.25">
      <c r="A150" s="125"/>
      <c r="B150" s="126"/>
      <c r="C150" s="37" t="s">
        <v>80</v>
      </c>
      <c r="D150" s="24">
        <f>E150+F150+G150+H150+I150</f>
        <v>75961</v>
      </c>
      <c r="E150" s="24">
        <f>E144+E145+E147+E146</f>
        <v>14376.830000000002</v>
      </c>
      <c r="F150" s="24">
        <f t="shared" ref="F150:I150" si="22">F144+F145+F147+F146</f>
        <v>13994.94</v>
      </c>
      <c r="G150" s="24">
        <f t="shared" si="22"/>
        <v>16198.93</v>
      </c>
      <c r="H150" s="24">
        <f t="shared" si="22"/>
        <v>15695.15</v>
      </c>
      <c r="I150" s="24">
        <f t="shared" si="22"/>
        <v>15695.15</v>
      </c>
      <c r="J150" s="98"/>
    </row>
    <row r="151" spans="1:19" ht="30" customHeight="1" x14ac:dyDescent="0.25">
      <c r="A151" s="125"/>
      <c r="B151" s="126"/>
      <c r="C151" s="37" t="s">
        <v>7</v>
      </c>
      <c r="D151" s="24">
        <f>E151+F151+G151+H151+I151</f>
        <v>14747.880000000001</v>
      </c>
      <c r="E151" s="24">
        <f>E148</f>
        <v>2392.0300000000002</v>
      </c>
      <c r="F151" s="24">
        <f>F148</f>
        <v>3213.59</v>
      </c>
      <c r="G151" s="24">
        <f>G148</f>
        <v>3047.42</v>
      </c>
      <c r="H151" s="24">
        <f>H148</f>
        <v>3047.42</v>
      </c>
      <c r="I151" s="24">
        <f>I148</f>
        <v>3047.42</v>
      </c>
      <c r="J151" s="98"/>
      <c r="K151" s="101"/>
      <c r="L151" s="90"/>
      <c r="M151" s="90"/>
      <c r="N151" s="90"/>
    </row>
    <row r="152" spans="1:19" ht="27" customHeight="1" x14ac:dyDescent="0.25">
      <c r="A152" s="113" t="s">
        <v>18</v>
      </c>
      <c r="B152" s="113" t="s">
        <v>61</v>
      </c>
      <c r="C152" s="45" t="s">
        <v>10</v>
      </c>
      <c r="D152" s="25">
        <f>D153+D154+D155</f>
        <v>1902853.36</v>
      </c>
      <c r="E152" s="25">
        <f>E153+E154+E155</f>
        <v>350130.10000000003</v>
      </c>
      <c r="F152" s="25">
        <f t="shared" ref="F152:I152" si="23">F153+F154+F155</f>
        <v>374800.51999999996</v>
      </c>
      <c r="G152" s="25">
        <f t="shared" si="23"/>
        <v>396908.03</v>
      </c>
      <c r="H152" s="25">
        <f t="shared" si="23"/>
        <v>383948.16000000003</v>
      </c>
      <c r="I152" s="25">
        <f t="shared" si="23"/>
        <v>397066.55</v>
      </c>
      <c r="J152" s="98"/>
    </row>
    <row r="153" spans="1:19" ht="30" customHeight="1" x14ac:dyDescent="0.25">
      <c r="A153" s="114"/>
      <c r="B153" s="114"/>
      <c r="C153" s="45" t="s">
        <v>80</v>
      </c>
      <c r="D153" s="25">
        <f>E153+F153+G153+H153+I153</f>
        <v>726932.42999999993</v>
      </c>
      <c r="E153" s="25">
        <f>E52+E107+E134+E141+E150</f>
        <v>139001.5</v>
      </c>
      <c r="F153" s="25">
        <f>F52+F107+F134+F141+F150</f>
        <v>145406.09</v>
      </c>
      <c r="G153" s="25">
        <f>G52+G107+G134+G141+G150</f>
        <v>162010.75999999998</v>
      </c>
      <c r="H153" s="25">
        <f>H52+H107+H134+H141+H150</f>
        <v>141098.49</v>
      </c>
      <c r="I153" s="25">
        <f>I52+I107+I134+I141+I150</f>
        <v>139415.59</v>
      </c>
      <c r="J153" s="98"/>
    </row>
    <row r="154" spans="1:19" ht="26.25" customHeight="1" x14ac:dyDescent="0.25">
      <c r="A154" s="114"/>
      <c r="B154" s="114"/>
      <c r="C154" s="45" t="s">
        <v>7</v>
      </c>
      <c r="D154" s="25">
        <f t="shared" ref="D154:D155" si="24">E154+F154+G154+H154+I154</f>
        <v>1045646.7700000001</v>
      </c>
      <c r="E154" s="25">
        <f>E53+E108+E136+E142+E151</f>
        <v>200361.7</v>
      </c>
      <c r="F154" s="25">
        <f>F53+F108+F136+F142+F151</f>
        <v>197957.69999999998</v>
      </c>
      <c r="G154" s="25">
        <f>G53+G108+G136+G142+G151</f>
        <v>205063.94000000003</v>
      </c>
      <c r="H154" s="25">
        <f>H53+H108+H136+H142+H151</f>
        <v>215166.27000000002</v>
      </c>
      <c r="I154" s="25">
        <f>I53+I108+I136+I142+I151</f>
        <v>227097.16000000003</v>
      </c>
      <c r="J154" s="98"/>
    </row>
    <row r="155" spans="1:19" ht="22.95" customHeight="1" x14ac:dyDescent="0.25">
      <c r="A155" s="115"/>
      <c r="B155" s="115"/>
      <c r="C155" s="26" t="s">
        <v>54</v>
      </c>
      <c r="D155" s="25">
        <f t="shared" si="24"/>
        <v>130274.15999999999</v>
      </c>
      <c r="E155" s="27">
        <f>E135+E109</f>
        <v>10766.9</v>
      </c>
      <c r="F155" s="27">
        <f t="shared" ref="F155:I155" si="25">F135+F109</f>
        <v>31436.73</v>
      </c>
      <c r="G155" s="27">
        <f t="shared" si="25"/>
        <v>29833.329999999998</v>
      </c>
      <c r="H155" s="27">
        <f t="shared" si="25"/>
        <v>27683.399999999998</v>
      </c>
      <c r="I155" s="27">
        <f t="shared" si="25"/>
        <v>30553.8</v>
      </c>
      <c r="J155" s="23"/>
    </row>
    <row r="157" spans="1:19" x14ac:dyDescent="0.25">
      <c r="E157" s="14"/>
      <c r="F157" s="14"/>
      <c r="G157" s="14"/>
      <c r="H157" s="14"/>
      <c r="I157" s="14"/>
    </row>
    <row r="158" spans="1:19" x14ac:dyDescent="0.25">
      <c r="F158" s="1">
        <v>52</v>
      </c>
    </row>
  </sheetData>
  <mergeCells count="96">
    <mergeCell ref="A152:A155"/>
    <mergeCell ref="B152:B155"/>
    <mergeCell ref="J152:J154"/>
    <mergeCell ref="O144:Q144"/>
    <mergeCell ref="O147:R147"/>
    <mergeCell ref="A149:A151"/>
    <mergeCell ref="B149:B151"/>
    <mergeCell ref="J149:J151"/>
    <mergeCell ref="K151:N151"/>
    <mergeCell ref="A143:J143"/>
    <mergeCell ref="A124:J124"/>
    <mergeCell ref="A126:J126"/>
    <mergeCell ref="A129:J129"/>
    <mergeCell ref="O130:Q130"/>
    <mergeCell ref="A131:J131"/>
    <mergeCell ref="A133:A136"/>
    <mergeCell ref="B133:B136"/>
    <mergeCell ref="J133:J136"/>
    <mergeCell ref="K136:N136"/>
    <mergeCell ref="A137:J137"/>
    <mergeCell ref="A138:J138"/>
    <mergeCell ref="A140:A142"/>
    <mergeCell ref="B140:B142"/>
    <mergeCell ref="J140:J142"/>
    <mergeCell ref="K123:N123"/>
    <mergeCell ref="O101:Q101"/>
    <mergeCell ref="A106:A109"/>
    <mergeCell ref="B106:B109"/>
    <mergeCell ref="J106:J108"/>
    <mergeCell ref="A110:J110"/>
    <mergeCell ref="A111:J111"/>
    <mergeCell ref="O112:R112"/>
    <mergeCell ref="A115:A116"/>
    <mergeCell ref="J115:J116"/>
    <mergeCell ref="O120:R120"/>
    <mergeCell ref="A122:J122"/>
    <mergeCell ref="A104:J104"/>
    <mergeCell ref="A113:J113"/>
    <mergeCell ref="A117:J117"/>
    <mergeCell ref="A91:J91"/>
    <mergeCell ref="B93:B100"/>
    <mergeCell ref="C93:C100"/>
    <mergeCell ref="J93:J100"/>
    <mergeCell ref="A101:A102"/>
    <mergeCell ref="J101:J102"/>
    <mergeCell ref="O68:R68"/>
    <mergeCell ref="J69:J86"/>
    <mergeCell ref="O69:Q69"/>
    <mergeCell ref="O89:P89"/>
    <mergeCell ref="K90:N90"/>
    <mergeCell ref="O90:R90"/>
    <mergeCell ref="A67:J67"/>
    <mergeCell ref="O48:Q48"/>
    <mergeCell ref="A51:A53"/>
    <mergeCell ref="J51:J53"/>
    <mergeCell ref="A54:J54"/>
    <mergeCell ref="A55:J55"/>
    <mergeCell ref="K56:N56"/>
    <mergeCell ref="O56:Q56"/>
    <mergeCell ref="K57:N57"/>
    <mergeCell ref="O57:R57"/>
    <mergeCell ref="A61:J61"/>
    <mergeCell ref="O65:Q65"/>
    <mergeCell ref="A66:J66"/>
    <mergeCell ref="A49:J49"/>
    <mergeCell ref="A21:J21"/>
    <mergeCell ref="O22:Q22"/>
    <mergeCell ref="A23:J23"/>
    <mergeCell ref="O25:Q25"/>
    <mergeCell ref="K37:N37"/>
    <mergeCell ref="O37:Q37"/>
    <mergeCell ref="A38:J38"/>
    <mergeCell ref="O39:Q39"/>
    <mergeCell ref="K42:N42"/>
    <mergeCell ref="K45:N45"/>
    <mergeCell ref="O45:Q45"/>
    <mergeCell ref="A16:J16"/>
    <mergeCell ref="A17:J17"/>
    <mergeCell ref="K19:N19"/>
    <mergeCell ref="O19:Q19"/>
    <mergeCell ref="K20:N20"/>
    <mergeCell ref="O20:R20"/>
    <mergeCell ref="H11:K11"/>
    <mergeCell ref="A12:J12"/>
    <mergeCell ref="A14:A15"/>
    <mergeCell ref="B14:B15"/>
    <mergeCell ref="C14:C15"/>
    <mergeCell ref="D14:D15"/>
    <mergeCell ref="E14:I14"/>
    <mergeCell ref="J14:J15"/>
    <mergeCell ref="H10:L10"/>
    <mergeCell ref="E1:J1"/>
    <mergeCell ref="H5:L5"/>
    <mergeCell ref="E7:J7"/>
    <mergeCell ref="H8:L8"/>
    <mergeCell ref="H9:L9"/>
  </mergeCells>
  <pageMargins left="0.23622047244094491" right="0.23622047244094491" top="0.74803149606299213" bottom="0" header="0.31496062992125984" footer="0"/>
  <pageSetup paperSize="9" scale="61" fitToWidth="18" fitToHeight="18" orientation="landscape" r:id="rId1"/>
  <rowBreaks count="15" manualBreakCount="15">
    <brk id="22" max="13" man="1"/>
    <brk id="28" max="13" man="1"/>
    <brk id="35" max="13" man="1"/>
    <brk id="42" max="13" man="1"/>
    <brk id="48" max="13" man="1"/>
    <brk id="58" max="13" man="1"/>
    <brk id="68" max="13" man="1"/>
    <brk id="79" max="13" man="1"/>
    <brk id="87" max="13" man="1"/>
    <brk id="94" max="13" man="1"/>
    <brk id="103" max="13" man="1"/>
    <brk id="114" max="13" man="1"/>
    <brk id="123" max="13" man="1"/>
    <brk id="136" max="13" man="1"/>
    <brk id="148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ресурсное № 1</vt:lpstr>
      <vt:lpstr>'ресурсное № 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economist5</cp:lastModifiedBy>
  <cp:lastPrinted>2022-05-19T04:57:56Z</cp:lastPrinted>
  <dcterms:created xsi:type="dcterms:W3CDTF">2016-03-20T11:38:56Z</dcterms:created>
  <dcterms:modified xsi:type="dcterms:W3CDTF">2022-05-27T01:53:57Z</dcterms:modified>
</cp:coreProperties>
</file>